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0875" windowHeight="3315" activeTab="1"/>
  </bookViews>
  <sheets>
    <sheet name="PRIHODI 2022" sheetId="1" r:id="rId1"/>
    <sheet name="RASHODI 2022" sheetId="2" r:id="rId2"/>
  </sheets>
  <externalReferences>
    <externalReference r:id="rId5"/>
    <externalReference r:id="rId6"/>
  </externalReferences>
  <definedNames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a" hidden="1">#REF!</definedName>
    <definedName name="eee" hidden="1">#REF!</definedName>
    <definedName name="xxx" hidden="1">#REF!</definedName>
  </definedNames>
  <calcPr calcId="152511"/>
</workbook>
</file>

<file path=xl/sharedStrings.xml><?xml version="1.0" encoding="utf-8"?>
<sst xmlns="http://schemas.openxmlformats.org/spreadsheetml/2006/main" count="2431" uniqueCount="341">
  <si>
    <t>KABINET PREDSJEDNIKA</t>
  </si>
  <si>
    <t>KOMUNALNA POLICIJA</t>
  </si>
  <si>
    <t>SLUŽBA INTERNE REVIZIJE</t>
  </si>
  <si>
    <t>SLUŽBA SKUPŠTINE OPŠTINE</t>
  </si>
  <si>
    <t>SLUŽBA ZAŠTITE</t>
  </si>
  <si>
    <t>SLUŽBA GLAVNOG ADMINISTRATORA</t>
  </si>
  <si>
    <t>OPIS</t>
  </si>
  <si>
    <t>Ekonomska klasif.</t>
  </si>
  <si>
    <t>IZDACI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</si>
  <si>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</si>
  <si>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</si>
  <si>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</si>
  <si>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</si>
  <si>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</si>
  <si>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</si>
  <si>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</si>
  <si>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 xml:space="preserve">Ostala lična primanja </t>
  </si>
  <si>
    <t>Otpremnine</t>
  </si>
  <si>
    <t>Naknade skupštinskim odbornicima</t>
  </si>
  <si>
    <t>Ostale naknade</t>
  </si>
  <si>
    <t>Komisije</t>
  </si>
  <si>
    <t xml:space="preserve">Rashodi za materijal </t>
  </si>
  <si>
    <t>Administrativni materijal</t>
  </si>
  <si>
    <t>Kancelarijski materijal</t>
  </si>
  <si>
    <t>Sitan inventar</t>
  </si>
  <si>
    <t>Sredstva higijene</t>
  </si>
  <si>
    <t>Radna odjeća</t>
  </si>
  <si>
    <t>Materijal za posebne namjene</t>
  </si>
  <si>
    <t>Publikacije, časopisi i glasila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</si>
  <si>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</si>
  <si>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</si>
  <si>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</si>
  <si>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</si>
  <si>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</si>
  <si>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</si>
  <si>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</si>
  <si>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Telefonske usluge</t>
  </si>
  <si>
    <t>Poštanske usluge</t>
  </si>
  <si>
    <t>Bankarske usluge i negativne kursne razlike</t>
  </si>
  <si>
    <t>Usluge prevoza (materijala i opreme)</t>
  </si>
  <si>
    <t>Advokatske, notarske i pravne usluge</t>
  </si>
  <si>
    <t>Konsultantske usluge, projekti i studije</t>
  </si>
  <si>
    <t>Usluge stručnog usavršavanja</t>
  </si>
  <si>
    <t>Ostale usluge</t>
  </si>
  <si>
    <t>Medijske usluge i promotivne aktivnosti</t>
  </si>
  <si>
    <t>Usluge revizije</t>
  </si>
  <si>
    <t>Usluge smještaja</t>
  </si>
  <si>
    <t>Tekuće održavanje</t>
  </si>
  <si>
    <t>Tekuće održavanje javne infrastrukture</t>
  </si>
  <si>
    <t>Tekuće održavanje građevinskih objekata</t>
  </si>
  <si>
    <t>Tekuće održavanja opreme</t>
  </si>
  <si>
    <t>Kamate</t>
  </si>
  <si>
    <t>Kamate rezidentima</t>
  </si>
  <si>
    <t>Renta</t>
  </si>
  <si>
    <t>Zakup objekta</t>
  </si>
  <si>
    <t>Subvencije</t>
  </si>
  <si>
    <t>Subvencije za proizvodnju</t>
  </si>
  <si>
    <t>Agrobudžet</t>
  </si>
  <si>
    <t>Preduzetništvo</t>
  </si>
  <si>
    <t>Ostali izdaci</t>
  </si>
  <si>
    <t>Isplata ugovora o djelu</t>
  </si>
  <si>
    <t>Troškovi sudskih postupka</t>
  </si>
  <si>
    <t>Izrada i održavanje softvera</t>
  </si>
  <si>
    <t>Osiguranje</t>
  </si>
  <si>
    <t>Kontribucije za članstvo u domaćim i medjunarodnim organizacijama</t>
  </si>
  <si>
    <t>Komunalne naknade (voda, kanalizacija, odvoz smeća i održavanje čistoće)</t>
  </si>
  <si>
    <t>Ostalo</t>
  </si>
  <si>
    <t>TRANSFERI ZA SOCIJALNU ZAŠTITU</t>
  </si>
  <si>
    <t>Prava iz oblasti socijalne zaštite</t>
  </si>
  <si>
    <t>Tuđa njega i pomoć</t>
  </si>
  <si>
    <t>Sredstva za tehnološke viškove</t>
  </si>
  <si>
    <t>Otpremnine za tehnološke viškove</t>
  </si>
  <si>
    <t>TRANSFERI INSTITUCIJAMA, POJEDINCIMA, NEVLADINOM I JAVNOM SEKTORU</t>
  </si>
  <si>
    <t>Transferi institucijama, pojedincima, nevladinom i javnom sektoru</t>
  </si>
  <si>
    <t>Transferi obrazovanju</t>
  </si>
  <si>
    <t>Transferi institucijama kulture i sporta</t>
  </si>
  <si>
    <t>Transferi nevladinim organizacijama</t>
  </si>
  <si>
    <t>Transferi političkim partijama, strankama i udruženjima</t>
  </si>
  <si>
    <t>Transferi za jednokratne socijalne pomoći</t>
  </si>
  <si>
    <t>Ostali transferi pojedincima</t>
  </si>
  <si>
    <t>Stipendije</t>
  </si>
  <si>
    <t>Elementarne nepogode</t>
  </si>
  <si>
    <t>Ostali transferi institucijama</t>
  </si>
  <si>
    <t>Transferi ostalim institucijama</t>
  </si>
  <si>
    <t>Transferi Mijesnim Zajednicama</t>
  </si>
  <si>
    <t>Crveni Krst</t>
  </si>
  <si>
    <t>Učesnici NOR-a i druge kategorije boraca</t>
  </si>
  <si>
    <t>Transferi izbornoj komisiji</t>
  </si>
  <si>
    <t>Ostali transferi</t>
  </si>
  <si>
    <t>Transferi javnim preduzećima</t>
  </si>
  <si>
    <t>J.P. Centar za kulturu Ulcinj</t>
  </si>
  <si>
    <t>D.O.O. Radio Televizija Ulcinj</t>
  </si>
  <si>
    <t>J.P. za uzgoj i zaštitu divljači Ulcinj</t>
  </si>
  <si>
    <t>D.O.O. Agencija za izgradnju i razvoj Ulcinja</t>
  </si>
  <si>
    <t>J.U. D.C. za djecu i omladinu sa smetnjama i teškoćama u razvoju Sirena</t>
  </si>
  <si>
    <t>Turistička Organizacija Ulcinj</t>
  </si>
  <si>
    <t>D.O.O. Vodacom</t>
  </si>
  <si>
    <t>Kancelarija za međunarodnu saradnju i projekte</t>
  </si>
  <si>
    <t>D.O.O. Parking servis</t>
  </si>
  <si>
    <t>KAPITALNI IZDACI</t>
  </si>
  <si>
    <t>Kapitalni izdaci</t>
  </si>
  <si>
    <t>Izdaci za infrastrukutu opšteg značaja</t>
  </si>
  <si>
    <t xml:space="preserve">Izdaci za lokalnu infrastrukturu </t>
  </si>
  <si>
    <t>Lokalni putevi</t>
  </si>
  <si>
    <t>Rasvjeta</t>
  </si>
  <si>
    <t>Vodovodi</t>
  </si>
  <si>
    <t>Deponije</t>
  </si>
  <si>
    <t>Ulice i parkovi</t>
  </si>
  <si>
    <t>Parking prostori</t>
  </si>
  <si>
    <t>Kanalizacija i kolektori</t>
  </si>
  <si>
    <t>Izdaci za građevinske objekte</t>
  </si>
  <si>
    <t>Izdaci za opremu</t>
  </si>
  <si>
    <t>Investiciono održavanje</t>
  </si>
  <si>
    <t>OTPLATA DUGOVA</t>
  </si>
  <si>
    <t>Otplata duga</t>
  </si>
  <si>
    <t>Otplata hartija od vrijednosti i kredita rezidentima</t>
  </si>
  <si>
    <t>Otplata garancija</t>
  </si>
  <si>
    <t>Otplata garancija u zemlji</t>
  </si>
  <si>
    <t>Otplata obaveza iz prethodnog perioda</t>
  </si>
  <si>
    <t>REZERVE</t>
  </si>
  <si>
    <t>Tekuća budžetska rezerva</t>
  </si>
  <si>
    <t>Stalna budžetska rezerva</t>
  </si>
  <si>
    <t>01</t>
  </si>
  <si>
    <t>Bankarske usluge (provizije)</t>
  </si>
  <si>
    <t>Komunalne naknade (voda, kanalizacija, odvoz smeća i održavanje čist)</t>
  </si>
  <si>
    <t>02</t>
  </si>
  <si>
    <t>03</t>
  </si>
  <si>
    <t>SEKRETARIJAT ZA UPRAVU I DRUŠTVENE DJELATNOSTI</t>
  </si>
  <si>
    <t>J.P. Ulcinj - za uzgoj i zaštitu divljači Ulcinj</t>
  </si>
  <si>
    <t>04</t>
  </si>
  <si>
    <t>SEKRETARIJAT ZA BUDŽET I FINANSIJE</t>
  </si>
  <si>
    <t>TRANSFERI INSTITUCIJAMA, POJEDINCIMA, NEVLADIONOM I JAVNOM SEKTORU</t>
  </si>
  <si>
    <t>05</t>
  </si>
  <si>
    <t>SEKRETARIJAT ZA PROSTORNO PLANIRANJE I ODRŽIVI RAZVOJ</t>
  </si>
  <si>
    <t>06</t>
  </si>
  <si>
    <t>SEKRETARIJAT ZA KOMUNALNE DJELATNOSTI I ZAŠTITU ŽIVOTNE SREDINE</t>
  </si>
  <si>
    <t>Održavanje kolektora u gradu</t>
  </si>
  <si>
    <t>Održavanje sistema za prikupljanje i odvođenje atmosferskih voda</t>
  </si>
  <si>
    <t>Održavanje otvorenih kanala atmosferskih voda na teritoriji Opštine Ulcinj</t>
  </si>
  <si>
    <t>Održavanje kaldrme u gradu</t>
  </si>
  <si>
    <t>Sanacija neuređenih odlagališta</t>
  </si>
  <si>
    <t>Asfaltiranje puteva na teritoriji Opštine Ulcinj po sistemu 50% građani 50% Opština</t>
  </si>
  <si>
    <t>Izgradnja kružnog toka na ulazu u grad kod prvih semafora</t>
  </si>
  <si>
    <t>Izgradnja trotoara Kosovske ulice I faza-počev od bivšeg hotela Galeb</t>
  </si>
  <si>
    <t xml:space="preserve">Izgradnja puteva-staza kroz maslinadu </t>
  </si>
  <si>
    <t>Izgradnja trotoara u gradu</t>
  </si>
  <si>
    <t>Izgradnja komunalne infrastrukture u zahvatu DUP-ova</t>
  </si>
  <si>
    <t>Asfaltiranje ulice u naselje Pinješ III</t>
  </si>
  <si>
    <t xml:space="preserve">Izgradnja javne rasvjete u Stari Grad Šas </t>
  </si>
  <si>
    <t>Izgradnja javne rasvjete na teritoriji opštine</t>
  </si>
  <si>
    <t xml:space="preserve">Izgradnja javne rasvjete u ulici Ymer Prizreni </t>
  </si>
  <si>
    <t>Izgradnja javne rasvjete ulice za liman pored crkve</t>
  </si>
  <si>
    <t xml:space="preserve">Izgradnja parking garaže                 </t>
  </si>
  <si>
    <t>Izgradnja parkinga između Bulevara i kanala Bratica</t>
  </si>
  <si>
    <t>Izgradnja odvojenih kanalizacionih sistema za prikupljanje i odvođenje otpadnih voda u naseljima: Kodre,Totoši, Bijela Gora i Bratica</t>
  </si>
  <si>
    <t>Eksproprijacija za izgradnju pristupne saobraćajnice u ulcinjsko polje</t>
  </si>
  <si>
    <t>Eksproprijacija za potrebe izgradnje komunalne infrastrukture po planskoj dokumentaciji</t>
  </si>
  <si>
    <t>Horizontalna i vertikalna signalizacija</t>
  </si>
  <si>
    <t>07</t>
  </si>
  <si>
    <t>08</t>
  </si>
  <si>
    <t>SEKRETARIJAT ZA PRIVREDU I EKONOMSKI RAZVOJ</t>
  </si>
  <si>
    <t>Start up</t>
  </si>
  <si>
    <t>Žensko preduzetništvo</t>
  </si>
  <si>
    <t>09</t>
  </si>
  <si>
    <t>SEKRETARIJAT ZA ZAŠTITU IMOVINE</t>
  </si>
  <si>
    <t>10</t>
  </si>
  <si>
    <t>SEKRETARIJAT ZA STAMBENE DJELATNOSTI</t>
  </si>
  <si>
    <t>11</t>
  </si>
  <si>
    <t>SLUŽBA ZA ZAJEDNIČKE POSLOVE</t>
  </si>
  <si>
    <t>12</t>
  </si>
  <si>
    <t>13</t>
  </si>
  <si>
    <t>14</t>
  </si>
  <si>
    <t>SLUŽBA GLAVNOG GRADSKOG ARHITEKTE</t>
  </si>
  <si>
    <t>Ekonom. klas</t>
  </si>
  <si>
    <t>PRIMICI</t>
  </si>
  <si>
    <t>TEKUĆI PRIHODI</t>
  </si>
  <si>
    <t>POREZI</t>
  </si>
  <si>
    <t>Porez na dohodak fizičkih lica</t>
  </si>
  <si>
    <t>Porez na lična primanja zaposlenih kod pravnih lica</t>
  </si>
  <si>
    <t>Porez na ostala lična primanja</t>
  </si>
  <si>
    <t>Porez na prihode od samostalne djelatnosti po stvarnom dohotku</t>
  </si>
  <si>
    <t>Porez na prihode od samostalne djelatnosti u paušalnom iznosu</t>
  </si>
  <si>
    <t>Porez na prihode od imovine i imovinskih prava</t>
  </si>
  <si>
    <t>Porez na prihode od kapitala</t>
  </si>
  <si>
    <t>Porez na dohodak po godišnjoj prijavi</t>
  </si>
  <si>
    <t>Porezi na imovinu</t>
  </si>
  <si>
    <t>Porez na nepokretnosti</t>
  </si>
  <si>
    <t xml:space="preserve">Porez na promet nepokretnosti </t>
  </si>
  <si>
    <t>Lokalni porezi</t>
  </si>
  <si>
    <t>Prirez porezu na dohodak fizičkih lica</t>
  </si>
  <si>
    <t>TAKSE</t>
  </si>
  <si>
    <t>Administrativne takse</t>
  </si>
  <si>
    <t>Lokalne administrativne takse</t>
  </si>
  <si>
    <t>Lokalne komunalne takse</t>
  </si>
  <si>
    <t>LKT za držanje motornih i priključnih vozila</t>
  </si>
  <si>
    <t>LKT za priređivanje muzičkog programa</t>
  </si>
  <si>
    <t>LKT za korišćenje reklamnih panova</t>
  </si>
  <si>
    <t>LKT za držanje i korišćenje čamaca i splavova na vodi</t>
  </si>
  <si>
    <t>LKT za korišćenje prostora na javnim površinama ili ispred poslovnog prostora u poslovne svrhe</t>
  </si>
  <si>
    <t>Ostale takse</t>
  </si>
  <si>
    <t>Turistička taksa</t>
  </si>
  <si>
    <t>NAKNADE</t>
  </si>
  <si>
    <t>Naknada za korišćenje dobara od opšteg interesa</t>
  </si>
  <si>
    <t>Naknada za korišćenje voda</t>
  </si>
  <si>
    <t>Naknada za zaštitu voda od zagađivanja</t>
  </si>
  <si>
    <t>Naknada za korišćenje prirodnih dobara</t>
  </si>
  <si>
    <t>Naknada za korišćenje morskog dobra</t>
  </si>
  <si>
    <t>Naknada za korišćenje mineralnih sirovina</t>
  </si>
  <si>
    <t>Naknade za uređivanje i izgradnju građevinskog zemljišta</t>
  </si>
  <si>
    <t>Naknada za korišćenje putnog zemljišta pored opštinskih i nekategorizovanih puteva</t>
  </si>
  <si>
    <t>Naknade za puteve</t>
  </si>
  <si>
    <t>Godišnja nak. pri registraciji drumskih i motornih vozila</t>
  </si>
  <si>
    <t>Naknada za privremenu lokaciju</t>
  </si>
  <si>
    <t>Komunalna naknada</t>
  </si>
  <si>
    <t>OSTALI PRIHODI</t>
  </si>
  <si>
    <t>Prihodi od kapitala (rente)</t>
  </si>
  <si>
    <t>Novčane kazne i oduzete imovinske koristi</t>
  </si>
  <si>
    <t>Novčane kazne za prekršaje koje izriče inspekcija</t>
  </si>
  <si>
    <t>Novčane kazne izrečene u prekršajnom i drugom postupku koji se vodi pred drugim državnim organima</t>
  </si>
  <si>
    <t>Prihodi od kamata za neblagovremeno plaćanja obaveza</t>
  </si>
  <si>
    <t>Prihodi koje organi ostvaraju vršenjem svoje djelatnosti</t>
  </si>
  <si>
    <t>Ostali prihodi</t>
  </si>
  <si>
    <t>PRIMICI OD PRODAJE IMOVINE</t>
  </si>
  <si>
    <t>PRIMICI OD PRODAJE NEFINANSIJSKE IMOVINE</t>
  </si>
  <si>
    <t>Prodaja nepokretnosti</t>
  </si>
  <si>
    <t>SREDSTVA PRENESENA IZ PRETHODNE GODINE</t>
  </si>
  <si>
    <t xml:space="preserve">Sredstva prenesena iz prethodne godine </t>
  </si>
  <si>
    <t>DONACIJE I TRANSFERI</t>
  </si>
  <si>
    <t>DONACIJE</t>
  </si>
  <si>
    <t>Tekuće donacije</t>
  </si>
  <si>
    <t>Kapitalne donacije</t>
  </si>
  <si>
    <t>TRANSFERI</t>
  </si>
  <si>
    <t>Transferi od budžeta Crne Gore</t>
  </si>
  <si>
    <t>Transferi od Egalizacionog Fonda</t>
  </si>
  <si>
    <t>POZAJMICE I KREDITI</t>
  </si>
  <si>
    <t>Pozajmice i krediti od domaćih izvora</t>
  </si>
  <si>
    <t>Pozajmice i krediti od inostranih izvora</t>
  </si>
  <si>
    <t>Posebna naknada za priključenje na sistem regionalnog vodosnadbijevanja (20%)</t>
  </si>
  <si>
    <t xml:space="preserve">Zaprašivanje komaraca </t>
  </si>
  <si>
    <t>Dekoaracija grada za novogodišnje praznike</t>
  </si>
  <si>
    <t xml:space="preserve">Obilježavanje  svetskog dana zaštite životne sredine 05.06,dana bez automobila 22.09,svetskog dana zaštite životinja 04.10 </t>
  </si>
  <si>
    <t>Obelježavanje dana močvarnih područja 02.02,i međunarodnog dana ptica 04.05</t>
  </si>
  <si>
    <t>Pozajmice i krediti</t>
  </si>
  <si>
    <t>Izgradnja puta Pinješ- Đerane</t>
  </si>
  <si>
    <t>PLAN 2021</t>
  </si>
  <si>
    <t>Ostale naknade za puteve</t>
  </si>
  <si>
    <t>Godišnja naknada za cjevovode, vodovode, kanalizaciju, električne, telefonske i telegrafske vodove ugrađene na javnom putu</t>
  </si>
  <si>
    <t>Naknada za korišćenje komercijalnih objekata kojima je omogućen pristup sa opštinskog i nekategorisanog  puta</t>
  </si>
  <si>
    <t>Asfaltiranje ulice Đerane II</t>
  </si>
  <si>
    <t>Tamponiranje ulica na teritoriji Opštine</t>
  </si>
  <si>
    <t>TRANSFERI ZA EKSPROPRIJACIJU BULEVAR MAJKA TEREZA</t>
  </si>
  <si>
    <t>TRANSFERI ZA EKSPROPRIJACIJU BULEVAR KFW</t>
  </si>
  <si>
    <t>Asfaltiranje ulice u Kruče</t>
  </si>
  <si>
    <t>Asfaltiranje na teritoriji Opštine</t>
  </si>
  <si>
    <t>Jednokratna novčana pomoć</t>
  </si>
  <si>
    <t>Novčana naknada za novorođeno dijete</t>
  </si>
  <si>
    <t>4316-1</t>
  </si>
  <si>
    <t>4316-2</t>
  </si>
  <si>
    <t>4316-3</t>
  </si>
  <si>
    <t>Vodacom Doo</t>
  </si>
  <si>
    <t>Održavanje azila</t>
  </si>
  <si>
    <t>J.P. Regionalni vodovod Crnogorsko primorje</t>
  </si>
  <si>
    <t>Komunalne naknade (voda, kanalizacija, odvoz smeća,održavanje čistoće)</t>
  </si>
  <si>
    <t>Zakup zemljišta</t>
  </si>
  <si>
    <t>Zakup zemljišta - za parking</t>
  </si>
  <si>
    <t>Adaptacija skupštinske sale</t>
  </si>
  <si>
    <t>Sanacija krova zgrade Opštine</t>
  </si>
  <si>
    <t>USTUPLJENI PRIHODI KONTROLISATI U PONEDELJAK</t>
  </si>
  <si>
    <t>POZAJMICE EGL FONDA</t>
  </si>
  <si>
    <t>TRANSFERI OD BUDŽETA CG (IZGRADNJA STADIONA)</t>
  </si>
  <si>
    <t>Otplata hartija od vrijednosti i kredita rezidentima (dugoročni krediti)</t>
  </si>
  <si>
    <t xml:space="preserve">Otplata pozajmica </t>
  </si>
  <si>
    <t>Pomoć za školovanje -udžbenike za đake prvake</t>
  </si>
  <si>
    <t>Vodosnabdjevanje i odvodjenje otpadnih voda u Opštini Ulcinj - Faza V - Kreditanstalt fur Wiederaufbau (KFW)</t>
  </si>
  <si>
    <t>J.P. Solana</t>
  </si>
  <si>
    <t>D.O.O. Solana</t>
  </si>
  <si>
    <t>Participacija u projektima za žene, mlade, Rome i Egipćane</t>
  </si>
  <si>
    <t>Nabavka i montaže stubova</t>
  </si>
  <si>
    <t>Kupovina opreme za D.O.O. Radio Televizija Ulcinj</t>
  </si>
  <si>
    <t xml:space="preserve">Transferi za organizovanje besplatnog obroka - NVO ''Amaneti''  </t>
  </si>
  <si>
    <t>Uređenje dječijih igrališta</t>
  </si>
  <si>
    <t>Uređenje fasada u starim zgradama</t>
  </si>
  <si>
    <t>REALIZACIJA</t>
  </si>
  <si>
    <t>Sanacija puta kod stare uljare</t>
  </si>
  <si>
    <t>Čišćenja korita potoka i rijeka na teritoriji Opštine</t>
  </si>
  <si>
    <t>Izgradnja kino sale</t>
  </si>
  <si>
    <t>Ekonomska klas.</t>
  </si>
  <si>
    <t>Otplata hartija od vrijednosti i kredita nerezidentima</t>
  </si>
  <si>
    <t>Regulisanje skupštinske sale shodno projektu</t>
  </si>
  <si>
    <t>Pozajmice i krediti nefinansijskim institucijama</t>
  </si>
  <si>
    <t>Pozajmice i krediti finansijskim institucijama</t>
  </si>
  <si>
    <t>Pozajmice i krediti pojedincima</t>
  </si>
  <si>
    <t>Ostale pozajmice i krediti</t>
  </si>
  <si>
    <t>Otplata hartija od vrijednosti i kredita rezidentima (dugorocni)</t>
  </si>
  <si>
    <t>Otplata hartija od vrijednosti i kredita nerezidentima (dugorocni)</t>
  </si>
  <si>
    <t>4316-4</t>
  </si>
  <si>
    <t>Pomoć za liječenje I testiranje - Covid19</t>
  </si>
  <si>
    <t>KFW</t>
  </si>
  <si>
    <t>EIB</t>
  </si>
  <si>
    <t>Sanacija ulaza za Mide kod kružnog toka Krute</t>
  </si>
  <si>
    <t>Asfaltiranje puta Mučaj do džamije</t>
  </si>
  <si>
    <t>Asfaltiranje puta u Kurtaj</t>
  </si>
  <si>
    <t>Asfaltiranje puta u Pljepčej</t>
  </si>
  <si>
    <t xml:space="preserve">REBALANS 2021  TEKUĆI BUDŽET </t>
  </si>
  <si>
    <t xml:space="preserve">REBALANS 2021  KAPITALNI BUDŽET </t>
  </si>
  <si>
    <t xml:space="preserve">REBALANS 2021  TEKUĆI+KAPITALNI </t>
  </si>
  <si>
    <t>TENDERI NAIL</t>
  </si>
  <si>
    <t>AUDI + KOMPJUTERI</t>
  </si>
  <si>
    <t>Izgradnja postamenta spomenika kod kružnog toka</t>
  </si>
  <si>
    <t>POTPORNI ZID 7.500</t>
  </si>
  <si>
    <t>TENDER 15.000</t>
  </si>
  <si>
    <t xml:space="preserve">PLAN 2022  TEKUĆI BUDŽET </t>
  </si>
  <si>
    <t xml:space="preserve">PLAN 2022  KAPITALNI BUDŽET </t>
  </si>
  <si>
    <t xml:space="preserve">PLAN 2022  TEKUĆI+KAPITALNI </t>
  </si>
  <si>
    <t>PLAN 2022</t>
  </si>
  <si>
    <t>akontativni plan EGLF 2.200.000</t>
  </si>
  <si>
    <t>KONUSLTANTI</t>
  </si>
  <si>
    <t>političke partije 1.10%</t>
  </si>
  <si>
    <t>zenske organizacije 0.11%</t>
  </si>
  <si>
    <t>4313-1</t>
  </si>
  <si>
    <t>Transferi institucijama kulture</t>
  </si>
  <si>
    <t>Transferi institucijama sporta</t>
  </si>
  <si>
    <t>4313-2</t>
  </si>
  <si>
    <t>Futsal klub</t>
  </si>
  <si>
    <t>Eksproprijacija za izgradnju Bulevara Teuta</t>
  </si>
  <si>
    <t>nail</t>
  </si>
  <si>
    <t>pozajmica za maslinare kabinet</t>
  </si>
  <si>
    <t>provjeriti sa mustafom</t>
  </si>
  <si>
    <t>marko donacija I prihodna strana</t>
  </si>
  <si>
    <t>0.25 % od tekuceg budzeta</t>
  </si>
  <si>
    <t>F.K. Olympic Otrant</t>
  </si>
  <si>
    <t xml:space="preserve">PROVJERITI </t>
  </si>
  <si>
    <t>Dani diaspore</t>
  </si>
  <si>
    <t>Maratona</t>
  </si>
  <si>
    <t>Medicinsko zbrinjavanje napuštenih životinja koja se nalaze u azilu</t>
  </si>
  <si>
    <t>dom kulture 2021 30.000 +</t>
  </si>
  <si>
    <t>Asfaltiranje ulice u Štoju</t>
  </si>
  <si>
    <t>Materijal za održavanje javne rasvjete</t>
  </si>
  <si>
    <t>Nabavka specijalnog vozila - Pauk</t>
  </si>
  <si>
    <t>Specijalno vatrogasno vozilo</t>
  </si>
  <si>
    <t>Razmještanje dalekovoda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</si>
</sst>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5" formatCode="_-* #,##0.00\ _€_-;\-* #,##0.00\ _€_-;_-* &quot;-&quot;??\ _€_-;_-@_-"/>
    <numFmt numFmtId="166" formatCode="_(* #,##0.00_);_(* \(#,##0.00\);_(* &quot;-&quot;??_);_(@_)"/>
    <numFmt numFmtId="169" formatCode="#,##0.00_ ;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thin"/>
      <top style="medium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6" fontId="0" fillId="0" borderId="0" applyFont="0" applyFill="0" applyBorder="0" applyAlignment="0" applyProtection="0"/>
    <xf numFmtId="0" fontId="0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8" fillId="0" borderId="0" applyFont="0" applyFill="0" applyBorder="0" applyAlignment="0" applyProtection="0"/>
  </cellStyleXfs>
  <cellXfs count="47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4" fillId="2" borderId="2" xfId="18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165" fontId="4" fillId="2" borderId="5" xfId="18" applyFont="1" applyFill="1" applyBorder="1" applyAlignment="1">
      <alignment vertical="center"/>
    </xf>
    <xf numFmtId="0" fontId="4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165" fontId="4" fillId="2" borderId="8" xfId="18" applyFont="1" applyFill="1" applyBorder="1" applyAlignment="1">
      <alignment vertical="center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/>
    <xf numFmtId="165" fontId="2" fillId="2" borderId="10" xfId="18" applyFont="1" applyFill="1" applyBorder="1" applyAlignment="1">
      <alignment vertical="center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165" fontId="4" fillId="2" borderId="15" xfId="18" applyFont="1" applyFill="1" applyBorder="1" applyAlignment="1">
      <alignment vertical="center"/>
    </xf>
    <xf numFmtId="0" fontId="4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2" fillId="2" borderId="17" xfId="0" applyFont="1" applyFill="1" applyBorder="1"/>
    <xf numFmtId="165" fontId="2" fillId="2" borderId="18" xfId="18" applyFont="1" applyFill="1" applyBorder="1" applyAlignment="1">
      <alignment vertical="center"/>
    </xf>
    <xf numFmtId="0" fontId="2" fillId="2" borderId="19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2" fillId="0" borderId="9" xfId="0" applyFont="1" applyFill="1" applyBorder="1"/>
    <xf numFmtId="165" fontId="2" fillId="2" borderId="20" xfId="18" applyFont="1" applyFill="1" applyBorder="1" applyAlignment="1">
      <alignment vertical="center"/>
    </xf>
    <xf numFmtId="0" fontId="2" fillId="0" borderId="19" xfId="0" applyFont="1" applyFill="1" applyBorder="1"/>
    <xf numFmtId="0" fontId="2" fillId="2" borderId="14" xfId="0" applyFont="1" applyFill="1" applyBorder="1" applyAlignment="1">
      <alignment horizontal="left"/>
    </xf>
    <xf numFmtId="165" fontId="4" fillId="2" borderId="21" xfId="18" applyFont="1" applyFill="1" applyBorder="1" applyAlignment="1">
      <alignment vertical="center"/>
    </xf>
    <xf numFmtId="0" fontId="2" fillId="2" borderId="9" xfId="0" applyFont="1" applyFill="1" applyBorder="1" applyAlignment="1">
      <alignment wrapText="1"/>
    </xf>
    <xf numFmtId="0" fontId="2" fillId="2" borderId="22" xfId="0" applyFont="1" applyFill="1" applyBorder="1" applyAlignment="1">
      <alignment horizontal="left"/>
    </xf>
    <xf numFmtId="165" fontId="4" fillId="2" borderId="23" xfId="18" applyFont="1" applyFill="1" applyBorder="1" applyAlignment="1">
      <alignment vertical="center"/>
    </xf>
    <xf numFmtId="0" fontId="4" fillId="0" borderId="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/>
    <xf numFmtId="0" fontId="2" fillId="2" borderId="7" xfId="0" applyFont="1" applyFill="1" applyBorder="1"/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26" xfId="0" applyFont="1" applyFill="1" applyBorder="1"/>
    <xf numFmtId="0" fontId="2" fillId="2" borderId="11" xfId="0" applyFont="1" applyFill="1" applyBorder="1" applyAlignment="1">
      <alignment wrapText="1"/>
    </xf>
    <xf numFmtId="0" fontId="4" fillId="2" borderId="28" xfId="0" applyFont="1" applyFill="1" applyBorder="1" applyAlignment="1">
      <alignment horizontal="left" wrapText="1"/>
    </xf>
    <xf numFmtId="0" fontId="4" fillId="2" borderId="28" xfId="0" applyFont="1" applyFill="1" applyBorder="1" applyAlignment="1">
      <alignment horizontal="center" vertical="center" wrapText="1"/>
    </xf>
    <xf numFmtId="165" fontId="4" fillId="2" borderId="2" xfId="18" applyFont="1" applyFill="1" applyBorder="1" applyAlignment="1">
      <alignment vertical="center"/>
    </xf>
    <xf numFmtId="0" fontId="4" fillId="2" borderId="7" xfId="0" applyFont="1" applyFill="1" applyBorder="1" applyAlignment="1">
      <alignment horizontal="center" wrapText="1"/>
    </xf>
    <xf numFmtId="165" fontId="2" fillId="2" borderId="23" xfId="18" applyFont="1" applyFill="1" applyBorder="1" applyAlignment="1">
      <alignment vertical="center"/>
    </xf>
    <xf numFmtId="0" fontId="4" fillId="2" borderId="29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165" fontId="2" fillId="2" borderId="8" xfId="18" applyFont="1" applyFill="1" applyBorder="1" applyAlignment="1">
      <alignment vertical="center"/>
    </xf>
    <xf numFmtId="0" fontId="2" fillId="2" borderId="31" xfId="0" applyFont="1" applyFill="1" applyBorder="1" applyAlignment="1">
      <alignment horizontal="left"/>
    </xf>
    <xf numFmtId="0" fontId="2" fillId="2" borderId="31" xfId="0" applyFont="1" applyFill="1" applyBorder="1" applyAlignment="1">
      <alignment wrapText="1"/>
    </xf>
    <xf numFmtId="0" fontId="2" fillId="2" borderId="28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center" wrapText="1"/>
    </xf>
    <xf numFmtId="165" fontId="2" fillId="2" borderId="21" xfId="18" applyFont="1" applyFill="1" applyBorder="1" applyAlignment="1">
      <alignment vertical="center"/>
    </xf>
    <xf numFmtId="0" fontId="2" fillId="0" borderId="11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/>
    </xf>
    <xf numFmtId="0" fontId="2" fillId="2" borderId="14" xfId="0" applyFont="1" applyFill="1" applyBorder="1"/>
    <xf numFmtId="0" fontId="2" fillId="0" borderId="0" xfId="0" applyFont="1"/>
    <xf numFmtId="0" fontId="2" fillId="0" borderId="0" xfId="0" applyFont="1" applyAlignment="1">
      <alignment horizontal="left"/>
    </xf>
    <xf numFmtId="165" fontId="2" fillId="0" borderId="0" xfId="18" applyFont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165" fontId="4" fillId="0" borderId="2" xfId="18" applyFont="1" applyFill="1" applyBorder="1" applyAlignment="1">
      <alignment vertical="center"/>
    </xf>
    <xf numFmtId="0" fontId="4" fillId="0" borderId="36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center" vertical="center"/>
    </xf>
    <xf numFmtId="165" fontId="4" fillId="0" borderId="15" xfId="18" applyFont="1" applyFill="1" applyBorder="1" applyAlignment="1">
      <alignment vertical="center"/>
    </xf>
    <xf numFmtId="0" fontId="4" fillId="0" borderId="14" xfId="0" applyFont="1" applyFill="1" applyBorder="1" applyAlignment="1">
      <alignment horizontal="center"/>
    </xf>
    <xf numFmtId="165" fontId="4" fillId="0" borderId="21" xfId="18" applyFont="1" applyFill="1" applyBorder="1" applyAlignment="1">
      <alignment vertical="center"/>
    </xf>
    <xf numFmtId="0" fontId="2" fillId="0" borderId="9" xfId="0" applyFont="1" applyFill="1" applyBorder="1" applyAlignment="1">
      <alignment horizontal="left"/>
    </xf>
    <xf numFmtId="165" fontId="2" fillId="0" borderId="20" xfId="18" applyFont="1" applyFill="1" applyBorder="1" applyAlignment="1">
      <alignment vertical="center"/>
    </xf>
    <xf numFmtId="0" fontId="2" fillId="0" borderId="11" xfId="0" applyFont="1" applyFill="1" applyBorder="1"/>
    <xf numFmtId="165" fontId="2" fillId="0" borderId="10" xfId="18" applyFont="1" applyFill="1" applyBorder="1" applyAlignment="1">
      <alignment vertic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165" fontId="2" fillId="0" borderId="18" xfId="18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165" fontId="4" fillId="0" borderId="8" xfId="18" applyFont="1" applyFill="1" applyBorder="1" applyAlignment="1">
      <alignment vertical="center"/>
    </xf>
    <xf numFmtId="0" fontId="4" fillId="0" borderId="14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6" xfId="0" applyFont="1" applyFill="1" applyBorder="1"/>
    <xf numFmtId="165" fontId="2" fillId="0" borderId="37" xfId="18" applyFont="1" applyFill="1" applyBorder="1" applyAlignment="1">
      <alignment vertical="center"/>
    </xf>
    <xf numFmtId="0" fontId="2" fillId="0" borderId="9" xfId="0" applyFont="1" applyFill="1" applyBorder="1" applyAlignment="1">
      <alignment wrapText="1"/>
    </xf>
    <xf numFmtId="0" fontId="2" fillId="0" borderId="38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165" fontId="2" fillId="0" borderId="8" xfId="18" applyFont="1" applyFill="1" applyBorder="1" applyAlignment="1">
      <alignment vertical="center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/>
    <xf numFmtId="0" fontId="2" fillId="0" borderId="17" xfId="0" applyFont="1" applyFill="1" applyBorder="1" applyAlignment="1">
      <alignment wrapText="1"/>
    </xf>
    <xf numFmtId="0" fontId="5" fillId="2" borderId="14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2" fillId="2" borderId="1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0" borderId="28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wrapText="1"/>
    </xf>
    <xf numFmtId="165" fontId="4" fillId="0" borderId="20" xfId="18" applyFont="1" applyFill="1" applyBorder="1" applyAlignment="1">
      <alignment vertical="center"/>
    </xf>
    <xf numFmtId="0" fontId="2" fillId="0" borderId="31" xfId="0" applyFont="1" applyFill="1" applyBorder="1" applyAlignment="1">
      <alignment horizontal="left"/>
    </xf>
    <xf numFmtId="0" fontId="2" fillId="0" borderId="31" xfId="0" applyFont="1" applyFill="1" applyBorder="1" applyAlignment="1">
      <alignment wrapText="1"/>
    </xf>
    <xf numFmtId="165" fontId="2" fillId="2" borderId="37" xfId="18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wrapText="1"/>
    </xf>
    <xf numFmtId="165" fontId="2" fillId="0" borderId="20" xfId="18" applyFont="1" applyFill="1" applyBorder="1" applyAlignment="1">
      <alignment horizontal="right" vertical="center"/>
    </xf>
    <xf numFmtId="165" fontId="2" fillId="0" borderId="23" xfId="18" applyFont="1" applyFill="1" applyBorder="1" applyAlignment="1">
      <alignment horizontal="right" vertical="center"/>
    </xf>
    <xf numFmtId="165" fontId="2" fillId="0" borderId="10" xfId="18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165" fontId="2" fillId="0" borderId="8" xfId="18" applyFont="1" applyFill="1" applyBorder="1" applyAlignment="1">
      <alignment horizontal="right" vertical="center"/>
    </xf>
    <xf numFmtId="0" fontId="2" fillId="2" borderId="29" xfId="0" applyFont="1" applyFill="1" applyBorder="1" applyAlignment="1">
      <alignment horizontal="left"/>
    </xf>
    <xf numFmtId="0" fontId="2" fillId="0" borderId="14" xfId="0" applyFont="1" applyFill="1" applyBorder="1"/>
    <xf numFmtId="165" fontId="2" fillId="0" borderId="21" xfId="18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/>
    <xf numFmtId="165" fontId="2" fillId="0" borderId="0" xfId="18" applyFont="1" applyFill="1" applyBorder="1" applyAlignment="1">
      <alignment vertical="center"/>
    </xf>
    <xf numFmtId="0" fontId="2" fillId="2" borderId="17" xfId="0" applyFont="1" applyFill="1" applyBorder="1" applyAlignment="1">
      <alignment wrapText="1"/>
    </xf>
    <xf numFmtId="0" fontId="4" fillId="2" borderId="35" xfId="0" applyFont="1" applyFill="1" applyBorder="1" applyAlignment="1">
      <alignment horizontal="left"/>
    </xf>
    <xf numFmtId="165" fontId="2" fillId="0" borderId="18" xfId="18" applyFont="1" applyFill="1" applyBorder="1" applyAlignment="1">
      <alignment horizontal="right" vertical="center"/>
    </xf>
    <xf numFmtId="0" fontId="4" fillId="2" borderId="7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/>
    </xf>
    <xf numFmtId="165" fontId="2" fillId="0" borderId="23" xfId="18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165" fontId="4" fillId="2" borderId="20" xfId="18" applyFont="1" applyFill="1" applyBorder="1" applyAlignment="1">
      <alignment vertical="center"/>
    </xf>
    <xf numFmtId="0" fontId="2" fillId="0" borderId="29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justify" vertical="center" wrapText="1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/>
    </xf>
    <xf numFmtId="0" fontId="5" fillId="2" borderId="9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wrapText="1"/>
    </xf>
    <xf numFmtId="0" fontId="4" fillId="0" borderId="44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left"/>
    </xf>
    <xf numFmtId="0" fontId="2" fillId="0" borderId="9" xfId="0" applyNumberFormat="1" applyFont="1" applyFill="1" applyBorder="1"/>
    <xf numFmtId="0" fontId="5" fillId="2" borderId="45" xfId="0" applyFont="1" applyFill="1" applyBorder="1" applyAlignment="1">
      <alignment horizontal="justify" vertical="center" wrapText="1"/>
    </xf>
    <xf numFmtId="0" fontId="5" fillId="0" borderId="45" xfId="0" applyFont="1" applyFill="1" applyBorder="1" applyAlignment="1">
      <alignment horizontal="justify" vertical="center" wrapText="1"/>
    </xf>
    <xf numFmtId="0" fontId="2" fillId="0" borderId="6" xfId="0" applyFont="1" applyBorder="1"/>
    <xf numFmtId="0" fontId="2" fillId="0" borderId="9" xfId="0" applyFont="1" applyBorder="1" applyAlignment="1">
      <alignment horizontal="left"/>
    </xf>
    <xf numFmtId="0" fontId="5" fillId="0" borderId="45" xfId="0" applyFont="1" applyFill="1" applyBorder="1"/>
    <xf numFmtId="0" fontId="5" fillId="0" borderId="9" xfId="0" applyFont="1" applyFill="1" applyBorder="1" applyAlignment="1">
      <alignment horizontal="justify" vertical="center" wrapText="1"/>
    </xf>
    <xf numFmtId="0" fontId="2" fillId="0" borderId="45" xfId="0" applyNumberFormat="1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6" fillId="0" borderId="0" xfId="0" applyFont="1"/>
    <xf numFmtId="165" fontId="6" fillId="0" borderId="0" xfId="18" applyFont="1" applyAlignment="1">
      <alignment vertical="center"/>
    </xf>
    <xf numFmtId="165" fontId="2" fillId="0" borderId="0" xfId="18" applyFont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5" fillId="0" borderId="0" xfId="0" applyFont="1"/>
    <xf numFmtId="0" fontId="2" fillId="0" borderId="11" xfId="0" applyFont="1" applyFill="1" applyBorder="1" applyAlignment="1">
      <alignment wrapText="1"/>
    </xf>
    <xf numFmtId="165" fontId="2" fillId="0" borderId="37" xfId="18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left"/>
    </xf>
    <xf numFmtId="0" fontId="4" fillId="0" borderId="5" xfId="0" applyFont="1" applyBorder="1" applyAlignment="1">
      <alignment vertical="center"/>
    </xf>
    <xf numFmtId="165" fontId="2" fillId="0" borderId="0" xfId="18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left"/>
    </xf>
    <xf numFmtId="0" fontId="5" fillId="0" borderId="47" xfId="0" applyFont="1" applyFill="1" applyBorder="1" applyAlignment="1">
      <alignment horizontal="justify" vertical="center" wrapText="1"/>
    </xf>
    <xf numFmtId="0" fontId="2" fillId="0" borderId="14" xfId="0" applyNumberFormat="1" applyFont="1" applyFill="1" applyBorder="1" applyAlignment="1">
      <alignment horizontal="left"/>
    </xf>
    <xf numFmtId="0" fontId="5" fillId="0" borderId="48" xfId="0" applyFont="1" applyFill="1" applyBorder="1" applyAlignment="1">
      <alignment horizontal="left" vertical="center" wrapText="1"/>
    </xf>
    <xf numFmtId="165" fontId="4" fillId="2" borderId="4" xfId="18" applyFont="1" applyFill="1" applyBorder="1" applyAlignment="1">
      <alignment vertical="center"/>
    </xf>
    <xf numFmtId="165" fontId="4" fillId="2" borderId="28" xfId="18" applyFont="1" applyFill="1" applyBorder="1" applyAlignment="1">
      <alignment vertical="center"/>
    </xf>
    <xf numFmtId="165" fontId="4" fillId="2" borderId="24" xfId="18" applyFont="1" applyFill="1" applyBorder="1" applyAlignment="1">
      <alignment vertical="center"/>
    </xf>
    <xf numFmtId="165" fontId="4" fillId="2" borderId="14" xfId="18" applyFont="1" applyFill="1" applyBorder="1" applyAlignment="1">
      <alignment vertical="center"/>
    </xf>
    <xf numFmtId="165" fontId="2" fillId="2" borderId="49" xfId="18" applyFont="1" applyFill="1" applyBorder="1" applyAlignment="1">
      <alignment vertical="center"/>
    </xf>
    <xf numFmtId="165" fontId="2" fillId="2" borderId="9" xfId="18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165" fontId="2" fillId="2" borderId="31" xfId="18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165" fontId="2" fillId="2" borderId="43" xfId="18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165" fontId="2" fillId="2" borderId="50" xfId="18" applyFont="1" applyFill="1" applyBorder="1" applyAlignment="1">
      <alignment vertical="center"/>
    </xf>
    <xf numFmtId="165" fontId="2" fillId="2" borderId="17" xfId="18" applyFont="1" applyFill="1" applyBorder="1" applyAlignment="1">
      <alignment vertical="center"/>
    </xf>
    <xf numFmtId="165" fontId="4" fillId="2" borderId="36" xfId="18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vertical="center"/>
    </xf>
    <xf numFmtId="165" fontId="2" fillId="2" borderId="51" xfId="18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left" vertical="center"/>
    </xf>
    <xf numFmtId="165" fontId="6" fillId="2" borderId="9" xfId="18" applyFont="1" applyFill="1" applyBorder="1" applyAlignment="1">
      <alignment vertical="center"/>
    </xf>
    <xf numFmtId="0" fontId="2" fillId="0" borderId="52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65" fontId="2" fillId="2" borderId="11" xfId="18" applyFont="1" applyFill="1" applyBorder="1" applyAlignment="1">
      <alignment vertical="center"/>
    </xf>
    <xf numFmtId="165" fontId="4" fillId="2" borderId="7" xfId="18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vertical="center" wrapText="1"/>
    </xf>
    <xf numFmtId="165" fontId="4" fillId="2" borderId="49" xfId="18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165" fontId="2" fillId="2" borderId="26" xfId="18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5" fillId="3" borderId="0" xfId="0" applyFont="1" applyFill="1"/>
    <xf numFmtId="165" fontId="5" fillId="3" borderId="0" xfId="18" applyFont="1" applyFill="1"/>
    <xf numFmtId="0" fontId="4" fillId="2" borderId="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/>
    </xf>
    <xf numFmtId="169" fontId="4" fillId="2" borderId="4" xfId="18" applyNumberFormat="1" applyFont="1" applyFill="1" applyBorder="1" applyAlignment="1">
      <alignment vertical="center"/>
    </xf>
    <xf numFmtId="169" fontId="4" fillId="2" borderId="49" xfId="18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7" xfId="0" applyFont="1" applyBorder="1"/>
    <xf numFmtId="0" fontId="4" fillId="2" borderId="4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 vertical="center"/>
    </xf>
    <xf numFmtId="0" fontId="3" fillId="0" borderId="20" xfId="0" applyFont="1" applyBorder="1"/>
    <xf numFmtId="0" fontId="4" fillId="2" borderId="9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0" fillId="0" borderId="20" xfId="0" applyBorder="1"/>
    <xf numFmtId="0" fontId="4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165" fontId="2" fillId="2" borderId="9" xfId="18" applyFont="1" applyFill="1" applyBorder="1" applyAlignment="1">
      <alignment horizontal="right" vertical="center"/>
    </xf>
    <xf numFmtId="0" fontId="4" fillId="2" borderId="40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left"/>
    </xf>
    <xf numFmtId="165" fontId="0" fillId="0" borderId="0" xfId="18" applyFont="1"/>
    <xf numFmtId="165" fontId="3" fillId="0" borderId="0" xfId="18" applyFont="1"/>
    <xf numFmtId="0" fontId="2" fillId="2" borderId="9" xfId="0" applyNumberFormat="1" applyFont="1" applyFill="1" applyBorder="1"/>
    <xf numFmtId="0" fontId="2" fillId="2" borderId="9" xfId="0" applyNumberFormat="1" applyFont="1" applyFill="1" applyBorder="1" applyAlignment="1">
      <alignment horizontal="left"/>
    </xf>
    <xf numFmtId="0" fontId="2" fillId="2" borderId="9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165" fontId="4" fillId="2" borderId="9" xfId="18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 wrapText="1"/>
    </xf>
    <xf numFmtId="165" fontId="4" fillId="2" borderId="31" xfId="18" applyFont="1" applyFill="1" applyBorder="1" applyAlignment="1">
      <alignment vertical="center"/>
    </xf>
    <xf numFmtId="0" fontId="3" fillId="0" borderId="0" xfId="0" applyFont="1"/>
    <xf numFmtId="0" fontId="4" fillId="0" borderId="5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/>
    </xf>
    <xf numFmtId="165" fontId="4" fillId="2" borderId="43" xfId="18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65" fontId="2" fillId="2" borderId="24" xfId="18" applyFont="1" applyFill="1" applyBorder="1" applyAlignment="1">
      <alignment vertical="center"/>
    </xf>
    <xf numFmtId="165" fontId="0" fillId="0" borderId="42" xfId="18" applyFont="1" applyBorder="1"/>
    <xf numFmtId="165" fontId="0" fillId="0" borderId="25" xfId="18" applyFont="1" applyBorder="1"/>
    <xf numFmtId="165" fontId="4" fillId="0" borderId="4" xfId="18" applyFont="1" applyFill="1" applyBorder="1" applyAlignment="1">
      <alignment vertical="center"/>
    </xf>
    <xf numFmtId="165" fontId="2" fillId="0" borderId="43" xfId="18" applyFont="1" applyFill="1" applyBorder="1" applyAlignment="1">
      <alignment vertical="center"/>
    </xf>
    <xf numFmtId="165" fontId="2" fillId="0" borderId="50" xfId="18" applyFont="1" applyFill="1" applyBorder="1" applyAlignment="1">
      <alignment vertical="center"/>
    </xf>
    <xf numFmtId="165" fontId="4" fillId="0" borderId="22" xfId="18" applyFont="1" applyFill="1" applyBorder="1" applyAlignment="1">
      <alignment vertical="center"/>
    </xf>
    <xf numFmtId="165" fontId="2" fillId="0" borderId="22" xfId="18" applyFont="1" applyFill="1" applyBorder="1" applyAlignment="1">
      <alignment vertical="center"/>
    </xf>
    <xf numFmtId="165" fontId="4" fillId="4" borderId="55" xfId="18" applyFont="1" applyFill="1" applyBorder="1" applyAlignment="1">
      <alignment horizontal="center" vertical="center" wrapText="1"/>
    </xf>
    <xf numFmtId="165" fontId="2" fillId="0" borderId="51" xfId="18" applyFont="1" applyFill="1" applyBorder="1" applyAlignment="1">
      <alignment horizontal="right" vertical="center"/>
    </xf>
    <xf numFmtId="0" fontId="0" fillId="0" borderId="31" xfId="0" applyBorder="1"/>
    <xf numFmtId="0" fontId="3" fillId="0" borderId="31" xfId="0" applyFont="1" applyBorder="1"/>
    <xf numFmtId="0" fontId="4" fillId="0" borderId="52" xfId="0" applyFont="1" applyFill="1" applyBorder="1" applyAlignment="1">
      <alignment vertical="center" wrapText="1"/>
    </xf>
    <xf numFmtId="165" fontId="7" fillId="2" borderId="14" xfId="18" applyFont="1" applyFill="1" applyBorder="1"/>
    <xf numFmtId="165" fontId="7" fillId="2" borderId="21" xfId="18" applyFont="1" applyFill="1" applyBorder="1"/>
    <xf numFmtId="165" fontId="7" fillId="2" borderId="9" xfId="18" applyFont="1" applyFill="1" applyBorder="1"/>
    <xf numFmtId="165" fontId="7" fillId="2" borderId="20" xfId="18" applyFont="1" applyFill="1" applyBorder="1"/>
    <xf numFmtId="165" fontId="5" fillId="2" borderId="9" xfId="18" applyFont="1" applyFill="1" applyBorder="1"/>
    <xf numFmtId="165" fontId="5" fillId="2" borderId="20" xfId="18" applyFont="1" applyFill="1" applyBorder="1"/>
    <xf numFmtId="165" fontId="4" fillId="2" borderId="9" xfId="18" applyFont="1" applyFill="1" applyBorder="1"/>
    <xf numFmtId="165" fontId="5" fillId="2" borderId="17" xfId="18" applyFont="1" applyFill="1" applyBorder="1"/>
    <xf numFmtId="165" fontId="5" fillId="2" borderId="18" xfId="18" applyFont="1" applyFill="1" applyBorder="1"/>
    <xf numFmtId="165" fontId="7" fillId="4" borderId="44" xfId="0" applyNumberFormat="1" applyFont="1" applyFill="1" applyBorder="1"/>
    <xf numFmtId="165" fontId="5" fillId="4" borderId="44" xfId="0" applyNumberFormat="1" applyFont="1" applyFill="1" applyBorder="1"/>
    <xf numFmtId="165" fontId="4" fillId="4" borderId="44" xfId="18" applyFont="1" applyFill="1" applyBorder="1" applyAlignment="1">
      <alignment vertical="center"/>
    </xf>
    <xf numFmtId="165" fontId="5" fillId="4" borderId="44" xfId="18" applyFont="1" applyFill="1" applyBorder="1"/>
    <xf numFmtId="165" fontId="7" fillId="4" borderId="44" xfId="18" applyFont="1" applyFill="1" applyBorder="1"/>
    <xf numFmtId="165" fontId="2" fillId="2" borderId="9" xfId="18" applyFont="1" applyFill="1" applyBorder="1"/>
    <xf numFmtId="165" fontId="5" fillId="4" borderId="56" xfId="18" applyFont="1" applyFill="1" applyBorder="1"/>
    <xf numFmtId="165" fontId="7" fillId="4" borderId="57" xfId="18" applyFont="1" applyFill="1" applyBorder="1"/>
    <xf numFmtId="0" fontId="2" fillId="0" borderId="42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165" fontId="5" fillId="2" borderId="11" xfId="18" applyFont="1" applyFill="1" applyBorder="1"/>
    <xf numFmtId="165" fontId="5" fillId="2" borderId="10" xfId="18" applyFont="1" applyFill="1" applyBorder="1"/>
    <xf numFmtId="165" fontId="7" fillId="4" borderId="1" xfId="18" applyFont="1" applyFill="1" applyBorder="1"/>
    <xf numFmtId="165" fontId="7" fillId="2" borderId="28" xfId="18" applyFont="1" applyFill="1" applyBorder="1"/>
    <xf numFmtId="165" fontId="7" fillId="2" borderId="2" xfId="18" applyFont="1" applyFill="1" applyBorder="1"/>
    <xf numFmtId="0" fontId="2" fillId="0" borderId="4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  <xf numFmtId="165" fontId="5" fillId="4" borderId="39" xfId="18" applyFont="1" applyFill="1" applyBorder="1"/>
    <xf numFmtId="165" fontId="5" fillId="2" borderId="7" xfId="18" applyFont="1" applyFill="1" applyBorder="1"/>
    <xf numFmtId="165" fontId="5" fillId="2" borderId="23" xfId="18" applyFont="1" applyFill="1" applyBorder="1"/>
    <xf numFmtId="165" fontId="5" fillId="4" borderId="1" xfId="18" applyFont="1" applyFill="1" applyBorder="1"/>
    <xf numFmtId="165" fontId="5" fillId="2" borderId="28" xfId="18" applyFont="1" applyFill="1" applyBorder="1"/>
    <xf numFmtId="165" fontId="5" fillId="2" borderId="2" xfId="18" applyFont="1" applyFill="1" applyBorder="1"/>
    <xf numFmtId="169" fontId="0" fillId="0" borderId="27" xfId="18" applyNumberFormat="1" applyFont="1" applyBorder="1"/>
    <xf numFmtId="0" fontId="2" fillId="0" borderId="59" xfId="0" applyFont="1" applyFill="1" applyBorder="1" applyAlignment="1">
      <alignment horizontal="left" vertical="center"/>
    </xf>
    <xf numFmtId="165" fontId="5" fillId="4" borderId="41" xfId="0" applyNumberFormat="1" applyFont="1" applyFill="1" applyBorder="1"/>
    <xf numFmtId="165" fontId="4" fillId="4" borderId="57" xfId="18" applyFont="1" applyFill="1" applyBorder="1" applyAlignment="1">
      <alignment vertical="center"/>
    </xf>
    <xf numFmtId="0" fontId="4" fillId="0" borderId="42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165" fontId="2" fillId="2" borderId="11" xfId="18" applyFont="1" applyFill="1" applyBorder="1"/>
    <xf numFmtId="165" fontId="7" fillId="4" borderId="57" xfId="0" applyNumberFormat="1" applyFont="1" applyFill="1" applyBorder="1"/>
    <xf numFmtId="0" fontId="4" fillId="2" borderId="42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left" vertical="center"/>
    </xf>
    <xf numFmtId="165" fontId="5" fillId="4" borderId="56" xfId="0" applyNumberFormat="1" applyFont="1" applyFill="1" applyBorder="1"/>
    <xf numFmtId="165" fontId="7" fillId="4" borderId="39" xfId="0" applyNumberFormat="1" applyFont="1" applyFill="1" applyBorder="1"/>
    <xf numFmtId="165" fontId="7" fillId="2" borderId="7" xfId="18" applyFont="1" applyFill="1" applyBorder="1"/>
    <xf numFmtId="165" fontId="7" fillId="2" borderId="23" xfId="18" applyFont="1" applyFill="1" applyBorder="1"/>
    <xf numFmtId="165" fontId="7" fillId="4" borderId="1" xfId="0" applyNumberFormat="1" applyFont="1" applyFill="1" applyBorder="1"/>
    <xf numFmtId="0" fontId="2" fillId="0" borderId="46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5" fillId="2" borderId="9" xfId="18" applyFont="1" applyFill="1" applyBorder="1" applyAlignment="1">
      <alignment vertical="center"/>
    </xf>
    <xf numFmtId="165" fontId="5" fillId="2" borderId="20" xfId="18" applyFont="1" applyFill="1" applyBorder="1" applyAlignment="1">
      <alignment vertical="center"/>
    </xf>
    <xf numFmtId="165" fontId="5" fillId="0" borderId="9" xfId="18" applyFont="1" applyFill="1" applyBorder="1"/>
    <xf numFmtId="165" fontId="0" fillId="0" borderId="0" xfId="18" applyFont="1"/>
    <xf numFmtId="165" fontId="5" fillId="0" borderId="17" xfId="18" applyFont="1" applyFill="1" applyBorder="1"/>
    <xf numFmtId="165" fontId="0" fillId="0" borderId="0" xfId="18" applyFont="1" applyAlignment="1">
      <alignment horizontal="center"/>
    </xf>
    <xf numFmtId="0" fontId="0" fillId="0" borderId="0" xfId="0" applyFont="1" applyAlignment="1">
      <alignment horizontal="center"/>
    </xf>
    <xf numFmtId="0" fontId="4" fillId="2" borderId="60" xfId="0" applyFont="1" applyFill="1" applyBorder="1" applyAlignment="1">
      <alignment horizontal="center" vertical="center" wrapText="1"/>
    </xf>
    <xf numFmtId="166" fontId="4" fillId="2" borderId="60" xfId="0" applyNumberFormat="1" applyFont="1" applyFill="1" applyBorder="1" applyAlignment="1">
      <alignment vertical="center"/>
    </xf>
    <xf numFmtId="166" fontId="4" fillId="2" borderId="2" xfId="0" applyNumberFormat="1" applyFont="1" applyFill="1" applyBorder="1" applyAlignment="1">
      <alignment vertical="center"/>
    </xf>
    <xf numFmtId="166" fontId="4" fillId="2" borderId="23" xfId="0" applyNumberFormat="1" applyFont="1" applyFill="1" applyBorder="1" applyAlignment="1">
      <alignment vertical="center"/>
    </xf>
    <xf numFmtId="166" fontId="4" fillId="2" borderId="20" xfId="0" applyNumberFormat="1" applyFont="1" applyFill="1" applyBorder="1" applyAlignment="1">
      <alignment vertical="center"/>
    </xf>
    <xf numFmtId="166" fontId="2" fillId="2" borderId="20" xfId="0" applyNumberFormat="1" applyFont="1" applyFill="1" applyBorder="1" applyAlignment="1">
      <alignment vertical="center"/>
    </xf>
    <xf numFmtId="166" fontId="2" fillId="2" borderId="10" xfId="0" applyNumberFormat="1" applyFont="1" applyFill="1" applyBorder="1" applyAlignment="1">
      <alignment vertical="center"/>
    </xf>
    <xf numFmtId="166" fontId="4" fillId="2" borderId="21" xfId="0" applyNumberFormat="1" applyFont="1" applyFill="1" applyBorder="1" applyAlignment="1">
      <alignment vertical="center"/>
    </xf>
    <xf numFmtId="166" fontId="2" fillId="2" borderId="18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vertical="center"/>
    </xf>
    <xf numFmtId="4" fontId="4" fillId="2" borderId="23" xfId="0" applyNumberFormat="1" applyFont="1" applyFill="1" applyBorder="1" applyAlignment="1">
      <alignment vertical="center"/>
    </xf>
    <xf numFmtId="4" fontId="2" fillId="2" borderId="18" xfId="0" applyNumberFormat="1" applyFont="1" applyFill="1" applyBorder="1" applyAlignment="1">
      <alignment vertical="center"/>
    </xf>
    <xf numFmtId="166" fontId="2" fillId="2" borderId="37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/>
    <xf numFmtId="10" fontId="0" fillId="0" borderId="0" xfId="0" applyNumberFormat="1"/>
    <xf numFmtId="165" fontId="0" fillId="0" borderId="0" xfId="18" applyFont="1" applyBorder="1"/>
    <xf numFmtId="43" fontId="0" fillId="3" borderId="0" xfId="0" applyNumberFormat="1" applyFill="1"/>
    <xf numFmtId="165" fontId="2" fillId="2" borderId="30" xfId="18" applyFont="1" applyFill="1" applyBorder="1" applyAlignment="1">
      <alignment horizontal="right" vertical="center"/>
    </xf>
    <xf numFmtId="165" fontId="2" fillId="2" borderId="18" xfId="18" applyFont="1" applyFill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165" fontId="4" fillId="4" borderId="60" xfId="18" applyFont="1" applyFill="1" applyBorder="1" applyAlignment="1">
      <alignment horizontal="center" vertical="center" wrapText="1"/>
    </xf>
    <xf numFmtId="165" fontId="4" fillId="0" borderId="60" xfId="18" applyFont="1" applyFill="1" applyBorder="1" applyAlignment="1">
      <alignment vertical="center"/>
    </xf>
    <xf numFmtId="165" fontId="4" fillId="0" borderId="61" xfId="18" applyFont="1" applyFill="1" applyBorder="1" applyAlignment="1">
      <alignment vertical="center"/>
    </xf>
    <xf numFmtId="165" fontId="4" fillId="0" borderId="62" xfId="18" applyFont="1" applyFill="1" applyBorder="1" applyAlignment="1">
      <alignment vertical="center"/>
    </xf>
    <xf numFmtId="165" fontId="0" fillId="0" borderId="63" xfId="18" applyFont="1" applyBorder="1"/>
    <xf numFmtId="165" fontId="0" fillId="0" borderId="64" xfId="18" applyFont="1" applyBorder="1"/>
    <xf numFmtId="165" fontId="4" fillId="0" borderId="65" xfId="18" applyFont="1" applyFill="1" applyBorder="1" applyAlignment="1">
      <alignment vertical="center"/>
    </xf>
    <xf numFmtId="165" fontId="2" fillId="0" borderId="63" xfId="18" applyFont="1" applyFill="1" applyBorder="1" applyAlignment="1">
      <alignment vertical="center"/>
    </xf>
    <xf numFmtId="165" fontId="0" fillId="0" borderId="66" xfId="18" applyFont="1" applyBorder="1"/>
    <xf numFmtId="165" fontId="0" fillId="0" borderId="65" xfId="18" applyFont="1" applyBorder="1"/>
    <xf numFmtId="165" fontId="4" fillId="0" borderId="63" xfId="18" applyFont="1" applyFill="1" applyBorder="1" applyAlignment="1">
      <alignment vertical="center"/>
    </xf>
    <xf numFmtId="165" fontId="2" fillId="2" borderId="63" xfId="18" applyFont="1" applyFill="1" applyBorder="1" applyAlignment="1">
      <alignment vertical="center"/>
    </xf>
    <xf numFmtId="165" fontId="4" fillId="4" borderId="48" xfId="18" applyFont="1" applyFill="1" applyBorder="1" applyAlignment="1">
      <alignment horizontal="center" vertical="center" wrapText="1"/>
    </xf>
    <xf numFmtId="165" fontId="0" fillId="0" borderId="45" xfId="18" applyFont="1" applyBorder="1"/>
    <xf numFmtId="165" fontId="0" fillId="0" borderId="47" xfId="18" applyFont="1" applyBorder="1"/>
    <xf numFmtId="0" fontId="4" fillId="0" borderId="32" xfId="0" applyFont="1" applyBorder="1" applyAlignment="1">
      <alignment vertical="center" wrapText="1"/>
    </xf>
    <xf numFmtId="165" fontId="2" fillId="0" borderId="66" xfId="18" applyFont="1" applyFill="1" applyBorder="1" applyAlignment="1">
      <alignment vertical="center"/>
    </xf>
    <xf numFmtId="165" fontId="0" fillId="0" borderId="45" xfId="18" applyFont="1" applyFill="1" applyBorder="1"/>
    <xf numFmtId="165" fontId="2" fillId="2" borderId="20" xfId="18" applyFont="1" applyFill="1" applyBorder="1" applyAlignment="1">
      <alignment horizontal="right" vertical="center"/>
    </xf>
    <xf numFmtId="165" fontId="2" fillId="2" borderId="23" xfId="18" applyFont="1" applyFill="1" applyBorder="1" applyAlignment="1">
      <alignment horizontal="right" vertical="center"/>
    </xf>
    <xf numFmtId="165" fontId="2" fillId="2" borderId="10" xfId="18" applyFont="1" applyFill="1" applyBorder="1" applyAlignment="1">
      <alignment horizontal="right" vertical="center"/>
    </xf>
    <xf numFmtId="165" fontId="7" fillId="0" borderId="2" xfId="18" applyFont="1" applyBorder="1"/>
    <xf numFmtId="165" fontId="7" fillId="0" borderId="23" xfId="18" applyFont="1" applyBorder="1"/>
    <xf numFmtId="0" fontId="5" fillId="2" borderId="20" xfId="0" applyFont="1" applyFill="1" applyBorder="1"/>
    <xf numFmtId="165" fontId="5" fillId="2" borderId="63" xfId="18" applyFont="1" applyFill="1" applyBorder="1" applyAlignment="1">
      <alignment horizontal="right" vertical="center"/>
    </xf>
    <xf numFmtId="165" fontId="5" fillId="2" borderId="20" xfId="18" applyFont="1" applyFill="1" applyBorder="1" applyAlignment="1">
      <alignment horizontal="right" vertical="center"/>
    </xf>
    <xf numFmtId="165" fontId="5" fillId="2" borderId="18" xfId="18" applyFont="1" applyFill="1" applyBorder="1" applyAlignment="1">
      <alignment horizontal="right" vertical="center"/>
    </xf>
    <xf numFmtId="165" fontId="5" fillId="2" borderId="21" xfId="18" applyFont="1" applyFill="1" applyBorder="1" applyAlignment="1">
      <alignment horizontal="right" vertical="center"/>
    </xf>
    <xf numFmtId="165" fontId="5" fillId="2" borderId="23" xfId="18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165" fontId="4" fillId="5" borderId="2" xfId="18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left"/>
    </xf>
    <xf numFmtId="0" fontId="4" fillId="5" borderId="36" xfId="0" applyFont="1" applyFill="1" applyBorder="1" applyAlignment="1">
      <alignment horizontal="center" vertical="center"/>
    </xf>
    <xf numFmtId="165" fontId="4" fillId="5" borderId="10" xfId="18" applyFont="1" applyFill="1" applyBorder="1" applyAlignment="1">
      <alignment vertical="center"/>
    </xf>
    <xf numFmtId="0" fontId="4" fillId="5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center" vertical="center"/>
    </xf>
    <xf numFmtId="165" fontId="4" fillId="2" borderId="15" xfId="18" applyFont="1" applyFill="1" applyBorder="1" applyAlignment="1">
      <alignment horizontal="right" vertical="center"/>
    </xf>
    <xf numFmtId="165" fontId="4" fillId="2" borderId="21" xfId="18" applyFont="1" applyFill="1" applyBorder="1" applyAlignment="1">
      <alignment horizontal="right" vertical="center"/>
    </xf>
    <xf numFmtId="165" fontId="2" fillId="2" borderId="21" xfId="18" applyFont="1" applyFill="1" applyBorder="1" applyAlignment="1">
      <alignment horizontal="right" vertical="center"/>
    </xf>
    <xf numFmtId="165" fontId="4" fillId="2" borderId="2" xfId="18" applyFont="1" applyFill="1" applyBorder="1" applyAlignment="1">
      <alignment horizontal="right" vertical="center"/>
    </xf>
    <xf numFmtId="165" fontId="2" fillId="2" borderId="8" xfId="18" applyFont="1" applyFill="1" applyBorder="1" applyAlignment="1">
      <alignment horizontal="right" vertical="center"/>
    </xf>
    <xf numFmtId="165" fontId="4" fillId="2" borderId="20" xfId="18" applyFont="1" applyFill="1" applyBorder="1" applyAlignment="1">
      <alignment horizontal="right" vertical="center"/>
    </xf>
    <xf numFmtId="165" fontId="2" fillId="2" borderId="37" xfId="18" applyFont="1" applyFill="1" applyBorder="1" applyAlignment="1">
      <alignment horizontal="right" vertical="center"/>
    </xf>
    <xf numFmtId="165" fontId="4" fillId="0" borderId="2" xfId="18" applyFont="1" applyFill="1" applyBorder="1" applyAlignment="1">
      <alignment horizontal="right" vertical="center"/>
    </xf>
    <xf numFmtId="165" fontId="4" fillId="0" borderId="8" xfId="18" applyFont="1" applyFill="1" applyBorder="1" applyAlignment="1">
      <alignment horizontal="right" vertical="center"/>
    </xf>
    <xf numFmtId="165" fontId="4" fillId="0" borderId="21" xfId="18" applyFont="1" applyFill="1" applyBorder="1" applyAlignment="1">
      <alignment horizontal="right" vertical="center"/>
    </xf>
    <xf numFmtId="165" fontId="4" fillId="0" borderId="15" xfId="18" applyFont="1" applyFill="1" applyBorder="1" applyAlignment="1">
      <alignment horizontal="right" vertical="center"/>
    </xf>
    <xf numFmtId="165" fontId="4" fillId="0" borderId="23" xfId="18" applyFont="1" applyFill="1" applyBorder="1" applyAlignment="1">
      <alignment horizontal="right" vertical="center"/>
    </xf>
    <xf numFmtId="165" fontId="4" fillId="0" borderId="20" xfId="18" applyFont="1" applyFill="1" applyBorder="1" applyAlignment="1">
      <alignment horizontal="right" vertical="center"/>
    </xf>
    <xf numFmtId="165" fontId="2" fillId="0" borderId="20" xfId="18" applyFont="1" applyBorder="1" applyAlignment="1">
      <alignment horizontal="right" vertical="center"/>
    </xf>
    <xf numFmtId="165" fontId="2" fillId="0" borderId="18" xfId="18" applyFont="1" applyBorder="1" applyAlignment="1">
      <alignment horizontal="right" vertical="center"/>
    </xf>
    <xf numFmtId="49" fontId="4" fillId="5" borderId="5" xfId="0" applyNumberFormat="1" applyFont="1" applyFill="1" applyBorder="1" applyAlignment="1">
      <alignment horizontal="center" vertical="center"/>
    </xf>
    <xf numFmtId="165" fontId="4" fillId="5" borderId="2" xfId="18" applyFont="1" applyFill="1" applyBorder="1" applyAlignment="1">
      <alignment vertical="center"/>
    </xf>
    <xf numFmtId="165" fontId="4" fillId="5" borderId="2" xfId="18" applyFont="1" applyFill="1" applyBorder="1" applyAlignment="1">
      <alignment horizontal="right" vertical="center"/>
    </xf>
    <xf numFmtId="0" fontId="4" fillId="5" borderId="5" xfId="0" applyFont="1" applyFill="1" applyBorder="1" applyAlignment="1">
      <alignment vertical="center"/>
    </xf>
    <xf numFmtId="165" fontId="0" fillId="0" borderId="30" xfId="18" applyFont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horizontal="center" vertical="center" wrapText="1"/>
    </xf>
    <xf numFmtId="165" fontId="0" fillId="0" borderId="0" xfId="18" applyFont="1" applyAlignment="1">
      <alignment horizont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4" fillId="5" borderId="1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60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3" xfId="21"/>
    <cellStyle name="Normal 3" xfId="22"/>
    <cellStyle name="Comma 2" xfId="23"/>
    <cellStyle name="Normal 2 3" xfId="24"/>
    <cellStyle name="Normal 5 2" xfId="25"/>
    <cellStyle name="Normal 2 2 2" xfId="26"/>
    <cellStyle name="Normal 2" xfId="27"/>
    <cellStyle name="Comma 2 2" xfId="2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elma.mavriq\Desktop\TREZOR%202015\BUDZETI\2017\BUD&#381;ET%202017%2021.12.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elma.mavriq\Desktop\TREZOR%202015\BUDZETI\2017\Budzet%202019%20char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k (2)"/>
      <sheetName val="PRIHODI 2017"/>
      <sheetName val="RASHODI 2017"/>
      <sheetName val="Local Government-2018"/>
      <sheetName val="prihodi-rashodi"/>
      <sheetName val="suficit-deficit"/>
      <sheetName val="plate"/>
      <sheetName val="organiz.strukt."/>
      <sheetName val="operat.budžet"/>
      <sheetName val="grafik"/>
      <sheetName val="kapital.inves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 t="str">
            <v>PRIHODI / TË HYRAT</v>
          </cell>
        </row>
        <row r="2">
          <cell r="B2" t="str">
            <v>Porez na dohodak fizičkih lica / Tatimi në të ardhurat e personave fizik</v>
          </cell>
          <cell r="C2">
            <v>811000</v>
          </cell>
        </row>
        <row r="3">
          <cell r="B3" t="str">
            <v>Porez na nepokretnosti i porez na promet nepokretnosti / Tatimi në patundshmeri si dhe tatimi ne qarkullim të patundsh.</v>
          </cell>
          <cell r="C3">
            <v>2800000</v>
          </cell>
        </row>
        <row r="4">
          <cell r="B4" t="str">
            <v>Lokalni porezi / Tatimet lokale</v>
          </cell>
          <cell r="C4">
            <v>320000</v>
          </cell>
        </row>
        <row r="5">
          <cell r="B5" t="str">
            <v>Lokalne takse / Taksat lokale</v>
          </cell>
          <cell r="C5">
            <v>339500</v>
          </cell>
        </row>
        <row r="6">
          <cell r="B6" t="str">
            <v>Naknade lokalne uprave / Kompensimet e qeverisjes lokale</v>
          </cell>
          <cell r="C6">
            <v>2176000</v>
          </cell>
        </row>
        <row r="7">
          <cell r="B7" t="str">
            <v>Transferi od Egalizacioni fond / Transfertat nga Fondi egalizues</v>
          </cell>
          <cell r="C7">
            <v>2850000</v>
          </cell>
        </row>
        <row r="8">
          <cell r="B8" t="str">
            <v>Prihodi od prodaje zemljišta / Të ardhurat nga shitja e tokës</v>
          </cell>
          <cell r="C8">
            <v>1000000</v>
          </cell>
        </row>
        <row r="9">
          <cell r="B9" t="str">
            <v>Pozajmnice i krediti / Huat dhe kreditë</v>
          </cell>
          <cell r="C9">
            <v>5550000</v>
          </cell>
        </row>
        <row r="10">
          <cell r="B10" t="str">
            <v>Donacije / Donacionet</v>
          </cell>
          <cell r="C10">
            <v>20000</v>
          </cell>
        </row>
        <row r="11">
          <cell r="B11" t="str">
            <v>Ostali lokalni prihodi / Të hyrat e tjera lokale</v>
          </cell>
          <cell r="C11">
            <v>143000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HODI 2017"/>
      <sheetName val="RASHODI 2017"/>
      <sheetName val="Sheet2"/>
      <sheetName val="suficit-deficit"/>
      <sheetName val="ZBIR"/>
      <sheetName val="grafik"/>
      <sheetName val="kapital.inves."/>
      <sheetName val="org.stru."/>
      <sheetName val="oper."/>
      <sheetName val="prihodi"/>
      <sheetName val="Sheet1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PRIHODI / TË HYRAT</v>
          </cell>
        </row>
        <row r="2">
          <cell r="B2" t="str">
            <v>Porez na dohodak fizičkih lica / Tatimi në të ardhurat e personave fizik</v>
          </cell>
          <cell r="C2">
            <v>381000</v>
          </cell>
        </row>
        <row r="3">
          <cell r="B3" t="str">
            <v>Porez na nepokretnosti i porez na promet nepokretnosti / Tatimi në patundshmeri si dhe tatimi ne qarkullim të patundsh.</v>
          </cell>
          <cell r="C3">
            <v>2500000</v>
          </cell>
        </row>
        <row r="4">
          <cell r="B4" t="str">
            <v>Lokalni porezi / Tatimet lokale</v>
          </cell>
          <cell r="C4">
            <v>350000</v>
          </cell>
        </row>
        <row r="5">
          <cell r="B5" t="str">
            <v>Lokalne takse / Taksat lokale</v>
          </cell>
          <cell r="C5">
            <v>386000</v>
          </cell>
        </row>
        <row r="6">
          <cell r="B6" t="str">
            <v>Naknade lokalne uprave / Kompensimet e qeverisjes lokale</v>
          </cell>
          <cell r="C6">
            <v>2215000</v>
          </cell>
        </row>
        <row r="7">
          <cell r="B7" t="str">
            <v>Transferi od budžeta Crne Gore i Egalizaciong fonda / Transfertat nga buxheti i Malit te Zi dhe Fondit egalizues</v>
          </cell>
          <cell r="C7">
            <v>2050000</v>
          </cell>
        </row>
        <row r="8">
          <cell r="B8" t="str">
            <v>Prihodi od prodaje zemljišta / Të ardhurat nga shitja e tokës</v>
          </cell>
          <cell r="C8">
            <v>3100000</v>
          </cell>
        </row>
        <row r="9">
          <cell r="B9" t="str">
            <v>Prenesena sredstva iz prethodne godine 
Mjetet e bartura nga viti paraprak</v>
          </cell>
          <cell r="C9">
            <v>0</v>
          </cell>
        </row>
        <row r="10">
          <cell r="B10" t="str">
            <v>Pozajmnice i krediti / Huat dhe kreditë</v>
          </cell>
          <cell r="C10">
            <v>5000000</v>
          </cell>
        </row>
        <row r="11">
          <cell r="B11" t="str">
            <v>Donacije / Donacionet</v>
          </cell>
          <cell r="C11">
            <v>450000</v>
          </cell>
        </row>
        <row r="12">
          <cell r="B12" t="str">
            <v>Ostali lokalni prihodi / Të hyrat e tjera lokale</v>
          </cell>
          <cell r="C12">
            <v>112000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workbookViewId="0" topLeftCell="A1">
      <selection activeCell="U10" sqref="U10"/>
    </sheetView>
  </sheetViews>
  <sheetFormatPr defaultColWidth="9.140625" defaultRowHeight="15"/>
  <cols>
    <col min="1" max="1" width="4.421875" style="183" bestFit="1" customWidth="1"/>
    <col min="2" max="2" width="5.57421875" style="183" bestFit="1" customWidth="1"/>
    <col min="3" max="3" width="7.8515625" style="183" bestFit="1" customWidth="1"/>
    <col min="4" max="4" width="95.28125" style="183" customWidth="1"/>
    <col min="5" max="6" width="20.7109375" style="183" customWidth="1"/>
    <col min="7" max="7" width="19.421875" style="183" bestFit="1" customWidth="1"/>
    <col min="8" max="8" width="16.28125" style="183" hidden="1" customWidth="1"/>
    <col min="9" max="10" width="16.57421875" style="0" hidden="1" customWidth="1"/>
    <col min="11" max="11" width="19.421875" style="0" hidden="1" customWidth="1"/>
    <col min="12" max="12" width="29.00390625" style="0" hidden="1" customWidth="1"/>
    <col min="13" max="13" width="13.140625" style="0" hidden="1" customWidth="1"/>
    <col min="14" max="14" width="14.7109375" style="0" hidden="1" customWidth="1"/>
    <col min="15" max="15" width="9.140625" style="0" hidden="1" customWidth="1"/>
  </cols>
  <sheetData>
    <row r="1" spans="1:11" ht="48" thickBot="1">
      <c r="A1" s="445" t="s">
        <v>173</v>
      </c>
      <c r="B1" s="446"/>
      <c r="C1" s="451"/>
      <c r="D1" s="376" t="s">
        <v>6</v>
      </c>
      <c r="E1" s="238" t="s">
        <v>311</v>
      </c>
      <c r="F1" s="53" t="s">
        <v>312</v>
      </c>
      <c r="G1" s="362" t="s">
        <v>313</v>
      </c>
      <c r="H1" s="353" t="s">
        <v>282</v>
      </c>
      <c r="I1" s="53" t="s">
        <v>303</v>
      </c>
      <c r="J1" s="53" t="s">
        <v>304</v>
      </c>
      <c r="K1" s="354" t="s">
        <v>305</v>
      </c>
    </row>
    <row r="2" spans="1:11" s="272" customFormat="1" ht="16.5" thickBot="1">
      <c r="A2" s="228">
        <v>7</v>
      </c>
      <c r="B2" s="452" t="s">
        <v>174</v>
      </c>
      <c r="C2" s="453"/>
      <c r="D2" s="453"/>
      <c r="E2" s="194">
        <f>SUM(E3+E57+E60+E63+E70)</f>
        <v>7865000</v>
      </c>
      <c r="F2" s="194">
        <f>SUM(F3+F57+F60+F63+F70)</f>
        <v>8465000</v>
      </c>
      <c r="G2" s="363">
        <f>SUM(E2:F2)</f>
        <v>16330000</v>
      </c>
      <c r="H2" s="344">
        <f>SUM(H3+H57+H60+H63+H70)</f>
        <v>8498204.459999999</v>
      </c>
      <c r="I2" s="317">
        <f>SUM(I3+I57+I60+I63+I70)</f>
        <v>8818141.8</v>
      </c>
      <c r="J2" s="317">
        <f>SUM(J3+J57+J60+J63+J70)</f>
        <v>4540000</v>
      </c>
      <c r="K2" s="318">
        <f>SUM(I2:J2)</f>
        <v>13358141.8</v>
      </c>
    </row>
    <row r="3" spans="1:11" s="272" customFormat="1" ht="16.5" thickBot="1">
      <c r="A3" s="375">
        <v>71</v>
      </c>
      <c r="B3" s="452" t="s">
        <v>175</v>
      </c>
      <c r="C3" s="453"/>
      <c r="D3" s="454"/>
      <c r="E3" s="193">
        <f>SUM(E4+E18+E30+E49)</f>
        <v>5525000</v>
      </c>
      <c r="F3" s="194">
        <f>SUM(F4+F18+F30+F49)</f>
        <v>1550000</v>
      </c>
      <c r="G3" s="364">
        <f aca="true" t="shared" si="0" ref="G3:G71">SUM(E3:F3)</f>
        <v>7075000</v>
      </c>
      <c r="H3" s="344">
        <f>SUM(H4+H18+H30+H49)</f>
        <v>5373137.93</v>
      </c>
      <c r="I3" s="317">
        <f>SUM(I4+I18+I30+I49)</f>
        <v>5479900</v>
      </c>
      <c r="J3" s="317">
        <f>SUM(J4+J18+J30+J49)</f>
        <v>900000</v>
      </c>
      <c r="K3" s="318">
        <f aca="true" t="shared" si="1" ref="K3:K45">SUM(I3:J3)</f>
        <v>6379900</v>
      </c>
    </row>
    <row r="4" spans="1:11" s="272" customFormat="1" ht="15">
      <c r="A4" s="229">
        <v>711</v>
      </c>
      <c r="B4" s="455" t="s">
        <v>176</v>
      </c>
      <c r="C4" s="455"/>
      <c r="D4" s="456"/>
      <c r="E4" s="225">
        <f>SUM(E5+E13+E16)</f>
        <v>4594000</v>
      </c>
      <c r="F4" s="222"/>
      <c r="G4" s="365">
        <f t="shared" si="0"/>
        <v>4594000</v>
      </c>
      <c r="H4" s="341">
        <f>SUM(H5+H13+H16)</f>
        <v>3831411.17</v>
      </c>
      <c r="I4" s="342">
        <f>SUM(I5+I13+I16)</f>
        <v>4495000</v>
      </c>
      <c r="J4" s="342"/>
      <c r="K4" s="343">
        <f t="shared" si="1"/>
        <v>4495000</v>
      </c>
    </row>
    <row r="5" spans="1:11" s="272" customFormat="1" ht="15">
      <c r="A5" s="230"/>
      <c r="B5" s="269">
        <v>7111</v>
      </c>
      <c r="C5" s="269"/>
      <c r="D5" s="280" t="s">
        <v>177</v>
      </c>
      <c r="E5" s="225">
        <f>SUM(E6:E12)</f>
        <v>744000</v>
      </c>
      <c r="F5" s="267"/>
      <c r="G5" s="366">
        <f t="shared" si="0"/>
        <v>744000</v>
      </c>
      <c r="H5" s="303">
        <f>SUM(H6:H12)</f>
        <v>587558.21</v>
      </c>
      <c r="I5" s="296">
        <f>SUM(I6:I12)</f>
        <v>765000</v>
      </c>
      <c r="J5" s="296"/>
      <c r="K5" s="297">
        <f t="shared" si="1"/>
        <v>765000</v>
      </c>
    </row>
    <row r="6" spans="1:11" ht="15">
      <c r="A6" s="230"/>
      <c r="B6" s="199"/>
      <c r="C6" s="199">
        <v>71111</v>
      </c>
      <c r="D6" s="200" t="s">
        <v>178</v>
      </c>
      <c r="E6" s="197">
        <v>650000</v>
      </c>
      <c r="F6" s="198"/>
      <c r="G6" s="367">
        <f t="shared" si="0"/>
        <v>650000</v>
      </c>
      <c r="H6" s="304">
        <v>512000</v>
      </c>
      <c r="I6" s="357">
        <v>650000</v>
      </c>
      <c r="J6" s="298"/>
      <c r="K6" s="299">
        <f t="shared" si="1"/>
        <v>650000</v>
      </c>
    </row>
    <row r="7" spans="1:11" ht="15">
      <c r="A7" s="230"/>
      <c r="B7" s="199"/>
      <c r="C7" s="199">
        <v>71113</v>
      </c>
      <c r="D7" s="200" t="s">
        <v>179</v>
      </c>
      <c r="E7" s="197">
        <v>20000</v>
      </c>
      <c r="F7" s="198"/>
      <c r="G7" s="367">
        <f t="shared" si="0"/>
        <v>20000</v>
      </c>
      <c r="H7" s="304">
        <v>14399.19</v>
      </c>
      <c r="I7" s="298">
        <v>20000</v>
      </c>
      <c r="J7" s="298"/>
      <c r="K7" s="299">
        <f t="shared" si="1"/>
        <v>20000</v>
      </c>
    </row>
    <row r="8" spans="1:11" ht="15">
      <c r="A8" s="230"/>
      <c r="B8" s="199"/>
      <c r="C8" s="199">
        <v>71114</v>
      </c>
      <c r="D8" s="108" t="s">
        <v>180</v>
      </c>
      <c r="E8" s="197">
        <v>5000</v>
      </c>
      <c r="F8" s="198"/>
      <c r="G8" s="367">
        <f t="shared" si="0"/>
        <v>5000</v>
      </c>
      <c r="H8" s="304">
        <v>2414.13</v>
      </c>
      <c r="I8" s="298">
        <v>10000</v>
      </c>
      <c r="J8" s="298"/>
      <c r="K8" s="299">
        <f t="shared" si="1"/>
        <v>10000</v>
      </c>
    </row>
    <row r="9" spans="1:11" ht="15">
      <c r="A9" s="230"/>
      <c r="B9" s="199"/>
      <c r="C9" s="199">
        <v>71115</v>
      </c>
      <c r="D9" s="108" t="s">
        <v>181</v>
      </c>
      <c r="E9" s="197">
        <v>14000</v>
      </c>
      <c r="F9" s="198"/>
      <c r="G9" s="367">
        <f t="shared" si="0"/>
        <v>14000</v>
      </c>
      <c r="H9" s="304">
        <v>11274.18</v>
      </c>
      <c r="I9" s="298">
        <v>15000</v>
      </c>
      <c r="J9" s="298"/>
      <c r="K9" s="299">
        <f t="shared" si="1"/>
        <v>15000</v>
      </c>
    </row>
    <row r="10" spans="1:11" ht="15">
      <c r="A10" s="230"/>
      <c r="B10" s="199"/>
      <c r="C10" s="199">
        <v>71116</v>
      </c>
      <c r="D10" s="200" t="s">
        <v>182</v>
      </c>
      <c r="E10" s="197">
        <v>15000</v>
      </c>
      <c r="F10" s="198"/>
      <c r="G10" s="367">
        <f t="shared" si="0"/>
        <v>15000</v>
      </c>
      <c r="H10" s="304">
        <v>13485.25</v>
      </c>
      <c r="I10" s="298">
        <v>20000</v>
      </c>
      <c r="J10" s="298"/>
      <c r="K10" s="299">
        <f t="shared" si="1"/>
        <v>20000</v>
      </c>
    </row>
    <row r="11" spans="1:11" ht="15">
      <c r="A11" s="230"/>
      <c r="B11" s="199"/>
      <c r="C11" s="199">
        <v>71117</v>
      </c>
      <c r="D11" s="200" t="s">
        <v>183</v>
      </c>
      <c r="E11" s="197">
        <v>20000</v>
      </c>
      <c r="F11" s="198"/>
      <c r="G11" s="367">
        <f t="shared" si="0"/>
        <v>20000</v>
      </c>
      <c r="H11" s="304">
        <v>16888.75</v>
      </c>
      <c r="I11" s="298">
        <v>30000</v>
      </c>
      <c r="J11" s="298"/>
      <c r="K11" s="299">
        <f t="shared" si="1"/>
        <v>30000</v>
      </c>
    </row>
    <row r="12" spans="1:11" ht="15">
      <c r="A12" s="230"/>
      <c r="B12" s="199"/>
      <c r="C12" s="199">
        <v>71119</v>
      </c>
      <c r="D12" s="200" t="s">
        <v>184</v>
      </c>
      <c r="E12" s="197">
        <v>20000</v>
      </c>
      <c r="F12" s="198"/>
      <c r="G12" s="367">
        <f t="shared" si="0"/>
        <v>20000</v>
      </c>
      <c r="H12" s="304">
        <v>17096.71</v>
      </c>
      <c r="I12" s="298">
        <v>20000</v>
      </c>
      <c r="J12" s="298"/>
      <c r="K12" s="299">
        <f t="shared" si="1"/>
        <v>20000</v>
      </c>
    </row>
    <row r="13" spans="1:11" s="272" customFormat="1" ht="15">
      <c r="A13" s="230"/>
      <c r="B13" s="269">
        <v>7113</v>
      </c>
      <c r="C13" s="269"/>
      <c r="D13" s="280" t="s">
        <v>185</v>
      </c>
      <c r="E13" s="225">
        <f>SUM(E14:E15)</f>
        <v>3600000</v>
      </c>
      <c r="F13" s="267"/>
      <c r="G13" s="366">
        <f t="shared" si="0"/>
        <v>3600000</v>
      </c>
      <c r="H13" s="303">
        <f>SUM(H14:H15)</f>
        <v>3028354.5</v>
      </c>
      <c r="I13" s="296">
        <f>SUM(I14:I15)</f>
        <v>3450000</v>
      </c>
      <c r="J13" s="296"/>
      <c r="K13" s="297">
        <f t="shared" si="1"/>
        <v>3450000</v>
      </c>
    </row>
    <row r="14" spans="1:11" ht="15">
      <c r="A14" s="345"/>
      <c r="B14" s="199"/>
      <c r="C14" s="199">
        <v>71131</v>
      </c>
      <c r="D14" s="200" t="s">
        <v>186</v>
      </c>
      <c r="E14" s="197">
        <v>2700000</v>
      </c>
      <c r="F14" s="198"/>
      <c r="G14" s="367">
        <f t="shared" si="0"/>
        <v>2700000</v>
      </c>
      <c r="H14" s="304">
        <v>2228060.14</v>
      </c>
      <c r="I14" s="298">
        <v>2500000</v>
      </c>
      <c r="J14" s="298"/>
      <c r="K14" s="299">
        <f t="shared" si="1"/>
        <v>2500000</v>
      </c>
    </row>
    <row r="15" spans="1:11" ht="15">
      <c r="A15" s="345"/>
      <c r="B15" s="199"/>
      <c r="C15" s="199">
        <v>71132</v>
      </c>
      <c r="D15" s="200" t="s">
        <v>187</v>
      </c>
      <c r="E15" s="201">
        <v>900000</v>
      </c>
      <c r="F15" s="198"/>
      <c r="G15" s="367">
        <f t="shared" si="0"/>
        <v>900000</v>
      </c>
      <c r="H15" s="304">
        <v>800294.36</v>
      </c>
      <c r="I15" s="298">
        <v>950000</v>
      </c>
      <c r="J15" s="298"/>
      <c r="K15" s="299">
        <f t="shared" si="1"/>
        <v>950000</v>
      </c>
    </row>
    <row r="16" spans="1:11" s="272" customFormat="1" ht="15">
      <c r="A16" s="346"/>
      <c r="B16" s="269">
        <v>7117</v>
      </c>
      <c r="C16" s="269"/>
      <c r="D16" s="280" t="s">
        <v>188</v>
      </c>
      <c r="E16" s="279">
        <f>SUM(E17)</f>
        <v>250000</v>
      </c>
      <c r="F16" s="267"/>
      <c r="G16" s="366">
        <f t="shared" si="0"/>
        <v>250000</v>
      </c>
      <c r="H16" s="303">
        <f>SUM(H17)</f>
        <v>215498.46</v>
      </c>
      <c r="I16" s="296">
        <f>SUM(I17)</f>
        <v>280000</v>
      </c>
      <c r="J16" s="296"/>
      <c r="K16" s="297">
        <f t="shared" si="1"/>
        <v>280000</v>
      </c>
    </row>
    <row r="17" spans="1:11" ht="16.5" thickBot="1">
      <c r="A17" s="233"/>
      <c r="B17" s="202"/>
      <c r="C17" s="202">
        <v>71175</v>
      </c>
      <c r="D17" s="313" t="s">
        <v>189</v>
      </c>
      <c r="E17" s="203">
        <v>250000</v>
      </c>
      <c r="F17" s="221"/>
      <c r="G17" s="368">
        <f t="shared" si="0"/>
        <v>250000</v>
      </c>
      <c r="H17" s="330">
        <v>215498.46</v>
      </c>
      <c r="I17" s="335">
        <v>280000</v>
      </c>
      <c r="J17" s="314"/>
      <c r="K17" s="315">
        <f t="shared" si="1"/>
        <v>280000</v>
      </c>
    </row>
    <row r="18" spans="1:11" ht="15">
      <c r="A18" s="334">
        <v>713</v>
      </c>
      <c r="B18" s="457" t="s">
        <v>190</v>
      </c>
      <c r="C18" s="458"/>
      <c r="D18" s="459"/>
      <c r="E18" s="208">
        <f>SUM(E19+E21+E27)</f>
        <v>257500</v>
      </c>
      <c r="F18" s="196"/>
      <c r="G18" s="369">
        <f t="shared" si="0"/>
        <v>257500</v>
      </c>
      <c r="H18" s="336">
        <f>SUM(H19+H21+H27)</f>
        <v>193437.94</v>
      </c>
      <c r="I18" s="294">
        <f>SUM(I19+I21+I27)</f>
        <v>248900</v>
      </c>
      <c r="J18" s="294"/>
      <c r="K18" s="295">
        <f t="shared" si="1"/>
        <v>248900</v>
      </c>
    </row>
    <row r="19" spans="1:11" s="272" customFormat="1" ht="15">
      <c r="A19" s="276"/>
      <c r="B19" s="337">
        <v>7131</v>
      </c>
      <c r="C19" s="277"/>
      <c r="D19" s="278" t="s">
        <v>191</v>
      </c>
      <c r="E19" s="271">
        <f>SUM(E20)</f>
        <v>60000</v>
      </c>
      <c r="F19" s="267"/>
      <c r="G19" s="366">
        <f t="shared" si="0"/>
        <v>60000</v>
      </c>
      <c r="H19" s="303">
        <f>SUM(H20)</f>
        <v>54925.44</v>
      </c>
      <c r="I19" s="296">
        <f>SUM(I20)</f>
        <v>70000</v>
      </c>
      <c r="J19" s="296"/>
      <c r="K19" s="297">
        <f t="shared" si="1"/>
        <v>70000</v>
      </c>
    </row>
    <row r="20" spans="1:11" ht="15">
      <c r="A20" s="234"/>
      <c r="B20" s="338"/>
      <c r="C20" s="209">
        <v>71312</v>
      </c>
      <c r="D20" s="210" t="s">
        <v>192</v>
      </c>
      <c r="E20" s="201">
        <v>60000</v>
      </c>
      <c r="F20" s="198"/>
      <c r="G20" s="367">
        <f t="shared" si="0"/>
        <v>60000</v>
      </c>
      <c r="H20" s="304">
        <v>54925.44</v>
      </c>
      <c r="I20" s="298">
        <v>70000</v>
      </c>
      <c r="J20" s="298"/>
      <c r="K20" s="299">
        <f t="shared" si="1"/>
        <v>70000</v>
      </c>
    </row>
    <row r="21" spans="1:11" s="272" customFormat="1" ht="15">
      <c r="A21" s="276"/>
      <c r="B21" s="337">
        <v>7135</v>
      </c>
      <c r="C21" s="277"/>
      <c r="D21" s="278" t="s">
        <v>193</v>
      </c>
      <c r="E21" s="271">
        <f>SUM(E22:E26)</f>
        <v>66500</v>
      </c>
      <c r="F21" s="267"/>
      <c r="G21" s="366">
        <f t="shared" si="0"/>
        <v>66500</v>
      </c>
      <c r="H21" s="303">
        <f>SUM(H22:H26)</f>
        <v>24449.74</v>
      </c>
      <c r="I21" s="296">
        <f>SUM(I22:I26)</f>
        <v>45900</v>
      </c>
      <c r="J21" s="296"/>
      <c r="K21" s="297">
        <f t="shared" si="1"/>
        <v>45900</v>
      </c>
    </row>
    <row r="22" spans="1:11" ht="15">
      <c r="A22" s="234"/>
      <c r="B22" s="338"/>
      <c r="C22" s="209">
        <v>71351</v>
      </c>
      <c r="D22" s="210" t="s">
        <v>194</v>
      </c>
      <c r="E22" s="201">
        <v>500</v>
      </c>
      <c r="F22" s="198"/>
      <c r="G22" s="367">
        <f t="shared" si="0"/>
        <v>500</v>
      </c>
      <c r="H22" s="304">
        <v>90.64</v>
      </c>
      <c r="I22" s="298">
        <v>500</v>
      </c>
      <c r="J22" s="298"/>
      <c r="K22" s="299">
        <f t="shared" si="1"/>
        <v>500</v>
      </c>
    </row>
    <row r="23" spans="1:11" ht="15">
      <c r="A23" s="234"/>
      <c r="B23" s="338"/>
      <c r="C23" s="209">
        <v>71352</v>
      </c>
      <c r="D23" s="210" t="s">
        <v>195</v>
      </c>
      <c r="E23" s="201">
        <v>500</v>
      </c>
      <c r="F23" s="198"/>
      <c r="G23" s="367">
        <f t="shared" si="0"/>
        <v>500</v>
      </c>
      <c r="H23" s="304">
        <v>0</v>
      </c>
      <c r="I23" s="298">
        <v>200</v>
      </c>
      <c r="J23" s="298"/>
      <c r="K23" s="299">
        <f t="shared" si="1"/>
        <v>200</v>
      </c>
    </row>
    <row r="24" spans="1:11" ht="15">
      <c r="A24" s="234"/>
      <c r="B24" s="338"/>
      <c r="C24" s="209">
        <v>71353</v>
      </c>
      <c r="D24" s="210" t="s">
        <v>196</v>
      </c>
      <c r="E24" s="201">
        <v>15000</v>
      </c>
      <c r="F24" s="198"/>
      <c r="G24" s="367">
        <f t="shared" si="0"/>
        <v>15000</v>
      </c>
      <c r="H24" s="304">
        <v>6204.38</v>
      </c>
      <c r="I24" s="308">
        <v>15000</v>
      </c>
      <c r="J24" s="298"/>
      <c r="K24" s="299">
        <f t="shared" si="1"/>
        <v>15000</v>
      </c>
    </row>
    <row r="25" spans="1:11" ht="15">
      <c r="A25" s="234"/>
      <c r="B25" s="338"/>
      <c r="C25" s="209">
        <v>71354</v>
      </c>
      <c r="D25" s="211" t="s">
        <v>197</v>
      </c>
      <c r="E25" s="201">
        <v>500</v>
      </c>
      <c r="F25" s="198"/>
      <c r="G25" s="367">
        <f t="shared" si="0"/>
        <v>500</v>
      </c>
      <c r="H25" s="304">
        <v>7.32</v>
      </c>
      <c r="I25" s="298">
        <v>200</v>
      </c>
      <c r="J25" s="298"/>
      <c r="K25" s="299">
        <f t="shared" si="1"/>
        <v>200</v>
      </c>
    </row>
    <row r="26" spans="1:11" ht="15.75" customHeight="1">
      <c r="A26" s="234"/>
      <c r="B26" s="338"/>
      <c r="C26" s="209">
        <v>71355</v>
      </c>
      <c r="D26" s="211" t="s">
        <v>198</v>
      </c>
      <c r="E26" s="201">
        <v>50000</v>
      </c>
      <c r="F26" s="198"/>
      <c r="G26" s="367">
        <f t="shared" si="0"/>
        <v>50000</v>
      </c>
      <c r="H26" s="304">
        <v>18147.4</v>
      </c>
      <c r="I26" s="298">
        <v>30000</v>
      </c>
      <c r="J26" s="298"/>
      <c r="K26" s="299">
        <f t="shared" si="1"/>
        <v>30000</v>
      </c>
    </row>
    <row r="27" spans="1:11" s="272" customFormat="1" ht="15">
      <c r="A27" s="276"/>
      <c r="B27" s="337">
        <v>7136</v>
      </c>
      <c r="C27" s="277"/>
      <c r="D27" s="278" t="s">
        <v>199</v>
      </c>
      <c r="E27" s="271">
        <f>SUM(E28:E29)</f>
        <v>131000</v>
      </c>
      <c r="F27" s="267"/>
      <c r="G27" s="366">
        <f t="shared" si="0"/>
        <v>131000</v>
      </c>
      <c r="H27" s="303">
        <f>SUM(H28:H29)</f>
        <v>114062.76</v>
      </c>
      <c r="I27" s="296">
        <f>SUM(I28:I29)</f>
        <v>133000</v>
      </c>
      <c r="J27" s="296"/>
      <c r="K27" s="297">
        <f t="shared" si="1"/>
        <v>133000</v>
      </c>
    </row>
    <row r="28" spans="1:11" ht="15">
      <c r="A28" s="234"/>
      <c r="B28" s="338"/>
      <c r="C28" s="209">
        <v>71361</v>
      </c>
      <c r="D28" s="210" t="s">
        <v>199</v>
      </c>
      <c r="E28" s="201">
        <v>1000</v>
      </c>
      <c r="F28" s="198"/>
      <c r="G28" s="367">
        <f t="shared" si="0"/>
        <v>1000</v>
      </c>
      <c r="H28" s="304">
        <v>0</v>
      </c>
      <c r="I28" s="298">
        <v>3000</v>
      </c>
      <c r="J28" s="298"/>
      <c r="K28" s="299">
        <f t="shared" si="1"/>
        <v>3000</v>
      </c>
    </row>
    <row r="29" spans="1:11" ht="16.5" thickBot="1">
      <c r="A29" s="235"/>
      <c r="B29" s="339"/>
      <c r="C29" s="212">
        <v>71362</v>
      </c>
      <c r="D29" s="213" t="s">
        <v>200</v>
      </c>
      <c r="E29" s="214">
        <v>130000</v>
      </c>
      <c r="F29" s="207"/>
      <c r="G29" s="370">
        <f t="shared" si="0"/>
        <v>130000</v>
      </c>
      <c r="H29" s="340">
        <v>114062.76</v>
      </c>
      <c r="I29" s="301">
        <v>130000</v>
      </c>
      <c r="J29" s="301"/>
      <c r="K29" s="302">
        <f t="shared" si="1"/>
        <v>130000</v>
      </c>
    </row>
    <row r="30" spans="1:11" s="272" customFormat="1" ht="15">
      <c r="A30" s="377">
        <v>714</v>
      </c>
      <c r="B30" s="448" t="s">
        <v>201</v>
      </c>
      <c r="C30" s="449"/>
      <c r="D30" s="450"/>
      <c r="E30" s="208">
        <f>SUM(E31+E34+E37+E38+E39+E44)</f>
        <v>522000</v>
      </c>
      <c r="F30" s="196">
        <f>SUM(F31+F34+F37+F38+F39+F44)</f>
        <v>1550000</v>
      </c>
      <c r="G30" s="369">
        <f t="shared" si="0"/>
        <v>2072000</v>
      </c>
      <c r="H30" s="331">
        <f>SUM(H31+H34+H37+H38+H39+H44)</f>
        <v>1236663.02</v>
      </c>
      <c r="I30" s="196">
        <f>SUM(I31+I34+I37+I38+I39+I44)</f>
        <v>584000</v>
      </c>
      <c r="J30" s="196">
        <f>SUM(J31+J34+J37+J38+J39+J44)</f>
        <v>900000</v>
      </c>
      <c r="K30" s="295">
        <f t="shared" si="1"/>
        <v>1484000</v>
      </c>
    </row>
    <row r="31" spans="1:11" s="272" customFormat="1" ht="15">
      <c r="A31" s="268"/>
      <c r="B31" s="332">
        <v>7141</v>
      </c>
      <c r="C31" s="269"/>
      <c r="D31" s="270" t="s">
        <v>202</v>
      </c>
      <c r="E31" s="271">
        <f>SUM(E32:E33)</f>
        <v>70000</v>
      </c>
      <c r="F31" s="267"/>
      <c r="G31" s="366">
        <f t="shared" si="0"/>
        <v>70000</v>
      </c>
      <c r="H31" s="305">
        <f>SUM(H32:H33)</f>
        <v>68301.76</v>
      </c>
      <c r="I31" s="267">
        <f>SUM(I32:I33)</f>
        <v>85000</v>
      </c>
      <c r="J31" s="267"/>
      <c r="K31" s="297">
        <f t="shared" si="1"/>
        <v>85000</v>
      </c>
    </row>
    <row r="32" spans="1:11" ht="15">
      <c r="A32" s="232"/>
      <c r="B32" s="311"/>
      <c r="C32" s="216">
        <v>71411</v>
      </c>
      <c r="D32" s="215" t="s">
        <v>203</v>
      </c>
      <c r="E32" s="201">
        <v>20000</v>
      </c>
      <c r="F32" s="198"/>
      <c r="G32" s="367">
        <f t="shared" si="0"/>
        <v>20000</v>
      </c>
      <c r="H32" s="306">
        <v>19550.26</v>
      </c>
      <c r="I32" s="298">
        <v>25000</v>
      </c>
      <c r="J32" s="298"/>
      <c r="K32" s="299">
        <f t="shared" si="1"/>
        <v>25000</v>
      </c>
    </row>
    <row r="33" spans="1:11" ht="15">
      <c r="A33" s="232"/>
      <c r="B33" s="311"/>
      <c r="C33" s="199">
        <v>71413</v>
      </c>
      <c r="D33" s="215" t="s">
        <v>204</v>
      </c>
      <c r="E33" s="198">
        <v>50000</v>
      </c>
      <c r="F33" s="198"/>
      <c r="G33" s="367">
        <f t="shared" si="0"/>
        <v>50000</v>
      </c>
      <c r="H33" s="306">
        <v>48751.5</v>
      </c>
      <c r="I33" s="298">
        <v>60000</v>
      </c>
      <c r="J33" s="298"/>
      <c r="K33" s="299">
        <f t="shared" si="1"/>
        <v>60000</v>
      </c>
    </row>
    <row r="34" spans="1:11" s="272" customFormat="1" ht="15" hidden="1">
      <c r="A34" s="268"/>
      <c r="B34" s="332">
        <v>7142</v>
      </c>
      <c r="C34" s="269"/>
      <c r="D34" s="270" t="s">
        <v>205</v>
      </c>
      <c r="E34" s="267">
        <f>SUM(E35:E36)</f>
        <v>0</v>
      </c>
      <c r="F34" s="267"/>
      <c r="G34" s="366">
        <f t="shared" si="0"/>
        <v>0</v>
      </c>
      <c r="H34" s="305">
        <f>SUM(H35:H36)</f>
        <v>0</v>
      </c>
      <c r="I34" s="267">
        <f>SUM(I35:I36)</f>
        <v>1000</v>
      </c>
      <c r="J34" s="267"/>
      <c r="K34" s="297">
        <f t="shared" si="1"/>
        <v>1000</v>
      </c>
    </row>
    <row r="35" spans="1:11" ht="15" hidden="1">
      <c r="A35" s="232"/>
      <c r="B35" s="311"/>
      <c r="C35" s="199">
        <v>71422</v>
      </c>
      <c r="D35" s="215" t="s">
        <v>206</v>
      </c>
      <c r="E35" s="198">
        <v>0</v>
      </c>
      <c r="F35" s="217"/>
      <c r="G35" s="367">
        <f t="shared" si="0"/>
        <v>0</v>
      </c>
      <c r="H35" s="306">
        <v>0</v>
      </c>
      <c r="I35" s="298">
        <v>0</v>
      </c>
      <c r="J35" s="298"/>
      <c r="K35" s="299">
        <f t="shared" si="1"/>
        <v>0</v>
      </c>
    </row>
    <row r="36" spans="1:11" ht="15" hidden="1">
      <c r="A36" s="232"/>
      <c r="B36" s="311"/>
      <c r="C36" s="199">
        <v>71424</v>
      </c>
      <c r="D36" s="215" t="s">
        <v>207</v>
      </c>
      <c r="E36" s="198">
        <v>0</v>
      </c>
      <c r="F36" s="198"/>
      <c r="G36" s="367">
        <f t="shared" si="0"/>
        <v>0</v>
      </c>
      <c r="H36" s="306">
        <v>0</v>
      </c>
      <c r="I36" s="298">
        <v>1000</v>
      </c>
      <c r="J36" s="298"/>
      <c r="K36" s="299">
        <f t="shared" si="1"/>
        <v>1000</v>
      </c>
    </row>
    <row r="37" spans="1:11" s="272" customFormat="1" ht="15">
      <c r="A37" s="268"/>
      <c r="B37" s="332">
        <v>7146</v>
      </c>
      <c r="C37" s="273"/>
      <c r="D37" s="293" t="s">
        <v>208</v>
      </c>
      <c r="E37" s="271"/>
      <c r="F37" s="267">
        <v>1550000</v>
      </c>
      <c r="G37" s="366">
        <f t="shared" si="0"/>
        <v>1550000</v>
      </c>
      <c r="H37" s="307">
        <v>773282.76</v>
      </c>
      <c r="I37" s="296"/>
      <c r="J37" s="300">
        <v>900000</v>
      </c>
      <c r="K37" s="297">
        <f t="shared" si="1"/>
        <v>900000</v>
      </c>
    </row>
    <row r="38" spans="1:11" ht="15" hidden="1">
      <c r="A38" s="232"/>
      <c r="B38" s="311">
        <v>7147</v>
      </c>
      <c r="C38" s="218"/>
      <c r="D38" s="219" t="s">
        <v>209</v>
      </c>
      <c r="E38" s="201">
        <v>0</v>
      </c>
      <c r="F38" s="198"/>
      <c r="G38" s="367">
        <f t="shared" si="0"/>
        <v>0</v>
      </c>
      <c r="H38" s="306">
        <v>0</v>
      </c>
      <c r="I38" s="298">
        <v>0</v>
      </c>
      <c r="J38" s="298"/>
      <c r="K38" s="299">
        <f t="shared" si="1"/>
        <v>0</v>
      </c>
    </row>
    <row r="39" spans="1:11" s="272" customFormat="1" ht="15">
      <c r="A39" s="268"/>
      <c r="B39" s="332">
        <v>7148</v>
      </c>
      <c r="C39" s="273"/>
      <c r="D39" s="293" t="s">
        <v>210</v>
      </c>
      <c r="E39" s="271">
        <f>E40+E41</f>
        <v>120000</v>
      </c>
      <c r="F39" s="267"/>
      <c r="G39" s="366">
        <f t="shared" si="0"/>
        <v>120000</v>
      </c>
      <c r="H39" s="305">
        <f>H40+H41</f>
        <v>93390.41</v>
      </c>
      <c r="I39" s="267">
        <f>I40+I41</f>
        <v>135000</v>
      </c>
      <c r="J39" s="267"/>
      <c r="K39" s="297">
        <f t="shared" si="1"/>
        <v>135000</v>
      </c>
    </row>
    <row r="40" spans="1:11" ht="15">
      <c r="A40" s="232"/>
      <c r="B40" s="311"/>
      <c r="C40" s="199">
        <v>71484</v>
      </c>
      <c r="D40" s="215" t="s">
        <v>211</v>
      </c>
      <c r="E40" s="201">
        <v>60000</v>
      </c>
      <c r="F40" s="198"/>
      <c r="G40" s="367">
        <f t="shared" si="0"/>
        <v>60000</v>
      </c>
      <c r="H40" s="306">
        <v>53789.55</v>
      </c>
      <c r="I40" s="298">
        <v>70000</v>
      </c>
      <c r="J40" s="298"/>
      <c r="K40" s="299">
        <f t="shared" si="1"/>
        <v>70000</v>
      </c>
    </row>
    <row r="41" spans="1:11" ht="15">
      <c r="A41" s="232"/>
      <c r="B41" s="329"/>
      <c r="C41" s="202">
        <v>71489</v>
      </c>
      <c r="D41" s="220" t="s">
        <v>245</v>
      </c>
      <c r="E41" s="197">
        <f>E42+E43</f>
        <v>60000</v>
      </c>
      <c r="F41" s="198"/>
      <c r="G41" s="367">
        <f t="shared" si="0"/>
        <v>60000</v>
      </c>
      <c r="H41" s="306">
        <f>H42+H43</f>
        <v>39600.86</v>
      </c>
      <c r="I41" s="298">
        <f>I42+I43</f>
        <v>65000</v>
      </c>
      <c r="J41" s="298"/>
      <c r="K41" s="299">
        <f t="shared" si="1"/>
        <v>65000</v>
      </c>
    </row>
    <row r="42" spans="1:11" ht="31.5">
      <c r="A42" s="232"/>
      <c r="B42" s="311"/>
      <c r="C42" s="199">
        <v>714892</v>
      </c>
      <c r="D42" s="211" t="s">
        <v>246</v>
      </c>
      <c r="E42" s="201">
        <v>30000</v>
      </c>
      <c r="F42" s="198"/>
      <c r="G42" s="367">
        <f t="shared" si="0"/>
        <v>30000</v>
      </c>
      <c r="H42" s="306">
        <v>24985.06</v>
      </c>
      <c r="I42" s="355">
        <v>40000</v>
      </c>
      <c r="J42" s="355"/>
      <c r="K42" s="356">
        <f t="shared" si="1"/>
        <v>40000</v>
      </c>
    </row>
    <row r="43" spans="1:11" ht="31.5">
      <c r="A43" s="232"/>
      <c r="B43" s="311"/>
      <c r="C43" s="199">
        <v>714894</v>
      </c>
      <c r="D43" s="211" t="s">
        <v>247</v>
      </c>
      <c r="E43" s="198">
        <v>30000</v>
      </c>
      <c r="F43" s="198"/>
      <c r="G43" s="367">
        <f t="shared" si="0"/>
        <v>30000</v>
      </c>
      <c r="H43" s="306">
        <v>14615.8</v>
      </c>
      <c r="I43" s="355">
        <v>25000</v>
      </c>
      <c r="J43" s="355"/>
      <c r="K43" s="356">
        <f t="shared" si="1"/>
        <v>25000</v>
      </c>
    </row>
    <row r="44" spans="1:11" s="272" customFormat="1" ht="15">
      <c r="A44" s="268"/>
      <c r="B44" s="333">
        <v>7149</v>
      </c>
      <c r="C44" s="274"/>
      <c r="D44" s="275" t="s">
        <v>19</v>
      </c>
      <c r="E44" s="267">
        <f>SUM(E45+E46+E47+E48)</f>
        <v>332000</v>
      </c>
      <c r="F44" s="267"/>
      <c r="G44" s="366">
        <f t="shared" si="0"/>
        <v>332000</v>
      </c>
      <c r="H44" s="305">
        <f>SUM(H45+H46+H47+H48)</f>
        <v>301688.09</v>
      </c>
      <c r="I44" s="267">
        <f>SUM(I45+I46+I47+I48)</f>
        <v>363000</v>
      </c>
      <c r="J44" s="267"/>
      <c r="K44" s="297">
        <f t="shared" si="1"/>
        <v>363000</v>
      </c>
    </row>
    <row r="45" spans="1:11" ht="15">
      <c r="A45" s="232"/>
      <c r="B45" s="329"/>
      <c r="C45" s="202">
        <v>71491</v>
      </c>
      <c r="D45" s="220" t="s">
        <v>19</v>
      </c>
      <c r="E45" s="203">
        <v>2000</v>
      </c>
      <c r="F45" s="221"/>
      <c r="G45" s="368">
        <f t="shared" si="0"/>
        <v>2000</v>
      </c>
      <c r="H45" s="306">
        <v>1654.16</v>
      </c>
      <c r="I45" s="298">
        <v>3000</v>
      </c>
      <c r="J45" s="298"/>
      <c r="K45" s="299">
        <f t="shared" si="1"/>
        <v>3000</v>
      </c>
    </row>
    <row r="46" spans="1:11" ht="15">
      <c r="A46" s="232"/>
      <c r="B46" s="311"/>
      <c r="C46" s="199">
        <v>71492</v>
      </c>
      <c r="D46" s="215" t="s">
        <v>212</v>
      </c>
      <c r="E46" s="198">
        <v>250000</v>
      </c>
      <c r="F46" s="198"/>
      <c r="G46" s="367">
        <f>SUM(E46:F46)</f>
        <v>250000</v>
      </c>
      <c r="H46" s="306">
        <v>232779.73</v>
      </c>
      <c r="I46" s="298">
        <v>270000</v>
      </c>
      <c r="J46" s="298"/>
      <c r="K46" s="299">
        <f>SUM(I46:J46)</f>
        <v>270000</v>
      </c>
    </row>
    <row r="47" spans="1:11" ht="15" hidden="1">
      <c r="A47" s="232"/>
      <c r="B47" s="311"/>
      <c r="C47" s="199">
        <v>71493</v>
      </c>
      <c r="D47" s="215" t="s">
        <v>213</v>
      </c>
      <c r="E47" s="198"/>
      <c r="F47" s="198"/>
      <c r="G47" s="367">
        <f aca="true" t="shared" si="2" ref="G47:G48">SUM(E47:F47)</f>
        <v>0</v>
      </c>
      <c r="H47" s="306"/>
      <c r="I47" s="298"/>
      <c r="J47" s="298"/>
      <c r="K47" s="299">
        <f aca="true" t="shared" si="3" ref="K47:K48">SUM(I47:J47)</f>
        <v>0</v>
      </c>
    </row>
    <row r="48" spans="1:11" ht="16.5" thickBot="1">
      <c r="A48" s="233"/>
      <c r="B48" s="320"/>
      <c r="C48" s="204">
        <v>71494</v>
      </c>
      <c r="D48" s="163" t="s">
        <v>237</v>
      </c>
      <c r="E48" s="207">
        <v>80000</v>
      </c>
      <c r="F48" s="207"/>
      <c r="G48" s="370">
        <f t="shared" si="2"/>
        <v>80000</v>
      </c>
      <c r="H48" s="309">
        <v>67254.2</v>
      </c>
      <c r="I48" s="301">
        <v>90000</v>
      </c>
      <c r="J48" s="301"/>
      <c r="K48" s="302">
        <f t="shared" si="3"/>
        <v>90000</v>
      </c>
    </row>
    <row r="49" spans="1:11" s="272" customFormat="1" ht="15">
      <c r="A49" s="377">
        <v>715</v>
      </c>
      <c r="B49" s="448" t="s">
        <v>214</v>
      </c>
      <c r="C49" s="449"/>
      <c r="D49" s="450"/>
      <c r="E49" s="208">
        <f>SUM(E50+E51+E55+E56)</f>
        <v>151500</v>
      </c>
      <c r="F49" s="196"/>
      <c r="G49" s="369">
        <f t="shared" si="0"/>
        <v>151500</v>
      </c>
      <c r="H49" s="310">
        <f>SUM(H50+H51+H55+H56)</f>
        <v>111625.8</v>
      </c>
      <c r="I49" s="294">
        <f>SUM(I50+I51+I55+I56)</f>
        <v>152000</v>
      </c>
      <c r="J49" s="294"/>
      <c r="K49" s="295">
        <f aca="true" t="shared" si="4" ref="K49:K71">SUM(I49:J49)</f>
        <v>152000</v>
      </c>
    </row>
    <row r="50" spans="1:11" ht="15">
      <c r="A50" s="232"/>
      <c r="B50" s="329">
        <v>7151</v>
      </c>
      <c r="C50" s="202"/>
      <c r="D50" s="220" t="s">
        <v>215</v>
      </c>
      <c r="E50" s="201">
        <v>50000</v>
      </c>
      <c r="F50" s="198"/>
      <c r="G50" s="367">
        <f t="shared" si="0"/>
        <v>50000</v>
      </c>
      <c r="H50" s="306">
        <v>10000</v>
      </c>
      <c r="I50" s="298">
        <v>15000</v>
      </c>
      <c r="J50" s="298"/>
      <c r="K50" s="299">
        <f t="shared" si="4"/>
        <v>15000</v>
      </c>
    </row>
    <row r="51" spans="1:11" ht="15">
      <c r="A51" s="232"/>
      <c r="B51" s="311">
        <v>7152</v>
      </c>
      <c r="C51" s="199"/>
      <c r="D51" s="215" t="s">
        <v>216</v>
      </c>
      <c r="E51" s="201">
        <f>SUM(E52:E54)</f>
        <v>41500</v>
      </c>
      <c r="F51" s="198"/>
      <c r="G51" s="367">
        <f t="shared" si="0"/>
        <v>41500</v>
      </c>
      <c r="H51" s="306">
        <f>SUM(H52:H54)</f>
        <v>30496.14</v>
      </c>
      <c r="I51" s="298">
        <f>SUM(I52:I54)</f>
        <v>42000</v>
      </c>
      <c r="J51" s="298"/>
      <c r="K51" s="299">
        <f t="shared" si="4"/>
        <v>42000</v>
      </c>
    </row>
    <row r="52" spans="1:11" ht="15" hidden="1">
      <c r="A52" s="232"/>
      <c r="B52" s="311"/>
      <c r="C52" s="199">
        <v>71521</v>
      </c>
      <c r="D52" s="215" t="s">
        <v>217</v>
      </c>
      <c r="E52" s="201">
        <v>0</v>
      </c>
      <c r="F52" s="198"/>
      <c r="G52" s="367">
        <f t="shared" si="0"/>
        <v>0</v>
      </c>
      <c r="H52" s="306">
        <v>0</v>
      </c>
      <c r="I52" s="298">
        <v>0</v>
      </c>
      <c r="J52" s="298"/>
      <c r="K52" s="299">
        <f t="shared" si="4"/>
        <v>0</v>
      </c>
    </row>
    <row r="53" spans="1:11" ht="15.75" customHeight="1">
      <c r="A53" s="232"/>
      <c r="B53" s="311"/>
      <c r="C53" s="199">
        <v>71523</v>
      </c>
      <c r="D53" s="215" t="s">
        <v>218</v>
      </c>
      <c r="E53" s="201">
        <v>40000</v>
      </c>
      <c r="F53" s="198"/>
      <c r="G53" s="367">
        <f t="shared" si="0"/>
        <v>40000</v>
      </c>
      <c r="H53" s="306">
        <v>30048.66</v>
      </c>
      <c r="I53" s="298">
        <v>40000</v>
      </c>
      <c r="J53" s="298"/>
      <c r="K53" s="299">
        <f t="shared" si="4"/>
        <v>40000</v>
      </c>
    </row>
    <row r="54" spans="1:11" ht="15">
      <c r="A54" s="232"/>
      <c r="B54" s="311"/>
      <c r="C54" s="199">
        <v>71525</v>
      </c>
      <c r="D54" s="215" t="s">
        <v>219</v>
      </c>
      <c r="E54" s="201">
        <v>1500</v>
      </c>
      <c r="F54" s="198"/>
      <c r="G54" s="367">
        <f t="shared" si="0"/>
        <v>1500</v>
      </c>
      <c r="H54" s="306">
        <v>447.48</v>
      </c>
      <c r="I54" s="298">
        <v>2000</v>
      </c>
      <c r="J54" s="298"/>
      <c r="K54" s="299">
        <f t="shared" si="4"/>
        <v>2000</v>
      </c>
    </row>
    <row r="55" spans="1:11" ht="15">
      <c r="A55" s="232"/>
      <c r="B55" s="311">
        <v>7153</v>
      </c>
      <c r="C55" s="199"/>
      <c r="D55" s="215" t="s">
        <v>220</v>
      </c>
      <c r="E55" s="201">
        <v>10000</v>
      </c>
      <c r="F55" s="198"/>
      <c r="G55" s="367">
        <f t="shared" si="0"/>
        <v>10000</v>
      </c>
      <c r="H55" s="306">
        <v>9054.51</v>
      </c>
      <c r="I55" s="298">
        <v>15000</v>
      </c>
      <c r="J55" s="298"/>
      <c r="K55" s="299">
        <f t="shared" si="4"/>
        <v>15000</v>
      </c>
    </row>
    <row r="56" spans="1:11" ht="16.5" thickBot="1">
      <c r="A56" s="233"/>
      <c r="B56" s="320">
        <v>7155</v>
      </c>
      <c r="C56" s="204"/>
      <c r="D56" s="205" t="s">
        <v>221</v>
      </c>
      <c r="E56" s="206">
        <v>50000</v>
      </c>
      <c r="F56" s="207"/>
      <c r="G56" s="370">
        <f t="shared" si="0"/>
        <v>50000</v>
      </c>
      <c r="H56" s="309">
        <v>62075.15</v>
      </c>
      <c r="I56" s="301">
        <v>80000</v>
      </c>
      <c r="J56" s="301"/>
      <c r="K56" s="302">
        <f t="shared" si="4"/>
        <v>80000</v>
      </c>
    </row>
    <row r="57" spans="1:11" s="272" customFormat="1" ht="16.5" thickBot="1">
      <c r="A57" s="375">
        <v>72</v>
      </c>
      <c r="B57" s="445" t="s">
        <v>222</v>
      </c>
      <c r="C57" s="446"/>
      <c r="D57" s="447"/>
      <c r="E57" s="193">
        <f>SUM(E58)</f>
        <v>0</v>
      </c>
      <c r="F57" s="194">
        <f>SUM(F58)</f>
        <v>2900000</v>
      </c>
      <c r="G57" s="364">
        <f t="shared" si="0"/>
        <v>2900000</v>
      </c>
      <c r="H57" s="316">
        <f aca="true" t="shared" si="5" ref="H57:J58">SUM(H58)</f>
        <v>100905.5</v>
      </c>
      <c r="I57" s="317">
        <f t="shared" si="5"/>
        <v>0</v>
      </c>
      <c r="J57" s="317">
        <f t="shared" si="5"/>
        <v>625000</v>
      </c>
      <c r="K57" s="318">
        <f t="shared" si="4"/>
        <v>625000</v>
      </c>
    </row>
    <row r="58" spans="1:11" s="272" customFormat="1" ht="15">
      <c r="A58" s="231">
        <v>721</v>
      </c>
      <c r="B58" s="448" t="s">
        <v>223</v>
      </c>
      <c r="C58" s="449"/>
      <c r="D58" s="450"/>
      <c r="E58" s="208">
        <f>SUM(E59)</f>
        <v>0</v>
      </c>
      <c r="F58" s="196">
        <f>SUM(F59)</f>
        <v>2900000</v>
      </c>
      <c r="G58" s="369">
        <f t="shared" si="0"/>
        <v>2900000</v>
      </c>
      <c r="H58" s="310">
        <f t="shared" si="5"/>
        <v>100905.5</v>
      </c>
      <c r="I58" s="294">
        <f t="shared" si="5"/>
        <v>0</v>
      </c>
      <c r="J58" s="294">
        <f t="shared" si="5"/>
        <v>625000</v>
      </c>
      <c r="K58" s="295">
        <f t="shared" si="4"/>
        <v>625000</v>
      </c>
    </row>
    <row r="59" spans="1:11" ht="16.5" thickBot="1">
      <c r="A59" s="233"/>
      <c r="B59" s="312">
        <v>7211</v>
      </c>
      <c r="C59" s="223"/>
      <c r="D59" s="224" t="s">
        <v>224</v>
      </c>
      <c r="E59" s="206"/>
      <c r="F59" s="207">
        <v>2900000</v>
      </c>
      <c r="G59" s="370">
        <f t="shared" si="0"/>
        <v>2900000</v>
      </c>
      <c r="H59" s="309">
        <v>100905.5</v>
      </c>
      <c r="I59" s="301"/>
      <c r="J59" s="301">
        <v>625000</v>
      </c>
      <c r="K59" s="302">
        <f t="shared" si="4"/>
        <v>625000</v>
      </c>
    </row>
    <row r="60" spans="1:11" s="272" customFormat="1" ht="16.5" thickBot="1">
      <c r="A60" s="375">
        <v>73</v>
      </c>
      <c r="B60" s="445" t="s">
        <v>225</v>
      </c>
      <c r="C60" s="446"/>
      <c r="D60" s="447"/>
      <c r="E60" s="240">
        <f>SUM(E61)</f>
        <v>0</v>
      </c>
      <c r="F60" s="194"/>
      <c r="G60" s="371">
        <f t="shared" si="0"/>
        <v>0</v>
      </c>
      <c r="H60" s="316">
        <f>SUM(H61)</f>
        <v>523241.8</v>
      </c>
      <c r="I60" s="317">
        <f>SUM(I61)</f>
        <v>523241.8</v>
      </c>
      <c r="J60" s="317"/>
      <c r="K60" s="318">
        <f t="shared" si="4"/>
        <v>523241.8</v>
      </c>
    </row>
    <row r="61" spans="1:11" ht="15">
      <c r="A61" s="231">
        <v>732</v>
      </c>
      <c r="B61" s="460" t="s">
        <v>225</v>
      </c>
      <c r="C61" s="455"/>
      <c r="D61" s="456"/>
      <c r="E61" s="241">
        <f>SUM(E62)</f>
        <v>0</v>
      </c>
      <c r="F61" s="222"/>
      <c r="G61" s="372">
        <f t="shared" si="0"/>
        <v>0</v>
      </c>
      <c r="H61" s="322">
        <f>SUM(H62)</f>
        <v>523241.8</v>
      </c>
      <c r="I61" s="323">
        <f>SUM(I62)</f>
        <v>523241.8</v>
      </c>
      <c r="J61" s="323"/>
      <c r="K61" s="324">
        <f t="shared" si="4"/>
        <v>523241.8</v>
      </c>
    </row>
    <row r="62" spans="1:11" ht="16.5" thickBot="1">
      <c r="A62" s="228"/>
      <c r="B62" s="320">
        <v>7321</v>
      </c>
      <c r="C62" s="204"/>
      <c r="D62" s="163" t="s">
        <v>226</v>
      </c>
      <c r="E62" s="328">
        <v>0</v>
      </c>
      <c r="F62" s="207"/>
      <c r="G62" s="373">
        <f t="shared" si="0"/>
        <v>0</v>
      </c>
      <c r="H62" s="309">
        <v>523241.8</v>
      </c>
      <c r="I62" s="301">
        <v>523241.8</v>
      </c>
      <c r="J62" s="301"/>
      <c r="K62" s="302">
        <f t="shared" si="4"/>
        <v>523241.8</v>
      </c>
    </row>
    <row r="63" spans="1:11" ht="16.5" thickBot="1">
      <c r="A63" s="375">
        <v>74</v>
      </c>
      <c r="B63" s="445" t="s">
        <v>227</v>
      </c>
      <c r="C63" s="446"/>
      <c r="D63" s="447"/>
      <c r="E63" s="193">
        <f>SUM(E64+E67)</f>
        <v>2290000</v>
      </c>
      <c r="F63" s="194">
        <f>SUM(F64+F67)</f>
        <v>15000</v>
      </c>
      <c r="G63" s="364">
        <f t="shared" si="0"/>
        <v>2305000</v>
      </c>
      <c r="H63" s="325">
        <f>SUM(H64+H67)</f>
        <v>2131400.78</v>
      </c>
      <c r="I63" s="326">
        <f>SUM(I64+I67)</f>
        <v>2715000</v>
      </c>
      <c r="J63" s="326">
        <f>SUM(J64+J67)</f>
        <v>15000</v>
      </c>
      <c r="K63" s="327">
        <f t="shared" si="4"/>
        <v>2730000</v>
      </c>
    </row>
    <row r="64" spans="1:11" ht="15">
      <c r="A64" s="231">
        <v>741</v>
      </c>
      <c r="B64" s="460" t="s">
        <v>228</v>
      </c>
      <c r="C64" s="455"/>
      <c r="D64" s="456"/>
      <c r="E64" s="225">
        <f>SUM(E65:E66)</f>
        <v>80000</v>
      </c>
      <c r="F64" s="222">
        <f>SUM(F65:F66)</f>
        <v>5000</v>
      </c>
      <c r="G64" s="365">
        <f t="shared" si="0"/>
        <v>85000</v>
      </c>
      <c r="H64" s="322">
        <f>SUM(H65:H66)</f>
        <v>0</v>
      </c>
      <c r="I64" s="323">
        <f>SUM(I65:I66)</f>
        <v>5000</v>
      </c>
      <c r="J64" s="323">
        <f>SUM(J65:J66)</f>
        <v>5000</v>
      </c>
      <c r="K64" s="324">
        <f t="shared" si="4"/>
        <v>10000</v>
      </c>
    </row>
    <row r="65" spans="1:11" ht="15">
      <c r="A65" s="231"/>
      <c r="B65" s="319">
        <v>7411</v>
      </c>
      <c r="C65" s="147"/>
      <c r="D65" s="215" t="s">
        <v>229</v>
      </c>
      <c r="E65" s="201">
        <v>80000</v>
      </c>
      <c r="F65" s="198"/>
      <c r="G65" s="367">
        <f t="shared" si="0"/>
        <v>80000</v>
      </c>
      <c r="H65" s="306">
        <v>0</v>
      </c>
      <c r="I65" s="298">
        <v>5000</v>
      </c>
      <c r="J65" s="298"/>
      <c r="K65" s="299">
        <f t="shared" si="4"/>
        <v>5000</v>
      </c>
    </row>
    <row r="66" spans="1:11" ht="16.5" thickBot="1">
      <c r="A66" s="228"/>
      <c r="B66" s="321">
        <v>7412</v>
      </c>
      <c r="C66" s="151"/>
      <c r="D66" s="163" t="s">
        <v>230</v>
      </c>
      <c r="E66" s="206"/>
      <c r="F66" s="207">
        <v>5000</v>
      </c>
      <c r="G66" s="370">
        <f t="shared" si="0"/>
        <v>5000</v>
      </c>
      <c r="H66" s="309">
        <v>0</v>
      </c>
      <c r="I66" s="301"/>
      <c r="J66" s="301">
        <v>5000</v>
      </c>
      <c r="K66" s="302">
        <f t="shared" si="4"/>
        <v>5000</v>
      </c>
    </row>
    <row r="67" spans="1:11" s="272" customFormat="1" ht="15">
      <c r="A67" s="377">
        <v>742</v>
      </c>
      <c r="B67" s="448" t="s">
        <v>231</v>
      </c>
      <c r="C67" s="449"/>
      <c r="D67" s="450"/>
      <c r="E67" s="195">
        <f>SUM(E68:E69)</f>
        <v>2210000</v>
      </c>
      <c r="F67" s="195">
        <f>SUM(F68:F69)</f>
        <v>10000</v>
      </c>
      <c r="G67" s="369">
        <f t="shared" si="0"/>
        <v>2220000</v>
      </c>
      <c r="H67" s="310">
        <f>SUM(H68:H69)</f>
        <v>2131400.78</v>
      </c>
      <c r="I67" s="294">
        <f>SUM(I68:I69)</f>
        <v>2710000</v>
      </c>
      <c r="J67" s="294">
        <f>SUM(J68:J69)</f>
        <v>10000</v>
      </c>
      <c r="K67" s="295">
        <f t="shared" si="4"/>
        <v>2720000</v>
      </c>
    </row>
    <row r="68" spans="1:13" ht="15">
      <c r="A68" s="231"/>
      <c r="B68" s="319">
        <v>7421</v>
      </c>
      <c r="C68" s="147"/>
      <c r="D68" s="215" t="s">
        <v>232</v>
      </c>
      <c r="E68" s="201">
        <v>10000</v>
      </c>
      <c r="F68" s="258">
        <v>10000</v>
      </c>
      <c r="G68" s="367">
        <f t="shared" si="0"/>
        <v>20000</v>
      </c>
      <c r="H68" s="306">
        <v>0</v>
      </c>
      <c r="I68" s="298">
        <v>10000</v>
      </c>
      <c r="J68" s="298">
        <v>10000</v>
      </c>
      <c r="K68" s="299">
        <f t="shared" si="4"/>
        <v>20000</v>
      </c>
      <c r="M68" s="261"/>
    </row>
    <row r="69" spans="1:14" ht="16.5" thickBot="1">
      <c r="A69" s="233"/>
      <c r="B69" s="320">
        <v>7426</v>
      </c>
      <c r="C69" s="204"/>
      <c r="D69" s="205" t="s">
        <v>233</v>
      </c>
      <c r="E69" s="214">
        <v>2200000</v>
      </c>
      <c r="F69" s="207"/>
      <c r="G69" s="370">
        <f t="shared" si="0"/>
        <v>2200000</v>
      </c>
      <c r="H69" s="309">
        <v>2131400.78</v>
      </c>
      <c r="I69" s="359">
        <v>2700000</v>
      </c>
      <c r="J69" s="301"/>
      <c r="K69" s="302">
        <f t="shared" si="4"/>
        <v>2700000</v>
      </c>
      <c r="L69" t="s">
        <v>315</v>
      </c>
      <c r="M69" s="461" t="s">
        <v>316</v>
      </c>
      <c r="N69" s="461"/>
    </row>
    <row r="70" spans="1:14" s="272" customFormat="1" ht="16.5" thickBot="1">
      <c r="A70" s="375">
        <v>75</v>
      </c>
      <c r="B70" s="445" t="s">
        <v>234</v>
      </c>
      <c r="C70" s="446"/>
      <c r="D70" s="462"/>
      <c r="E70" s="193">
        <f>SUM(E71)</f>
        <v>50000</v>
      </c>
      <c r="F70" s="194">
        <f>SUM(F71)</f>
        <v>4000000</v>
      </c>
      <c r="G70" s="364">
        <f t="shared" si="0"/>
        <v>4050000</v>
      </c>
      <c r="H70" s="316">
        <f>SUM(H71)</f>
        <v>369518.45</v>
      </c>
      <c r="I70" s="317">
        <f>SUM(I71)</f>
        <v>100000</v>
      </c>
      <c r="J70" s="317">
        <f>SUM(J71)</f>
        <v>3000000</v>
      </c>
      <c r="K70" s="318">
        <f t="shared" si="4"/>
        <v>3100000</v>
      </c>
      <c r="M70" s="360" t="s">
        <v>298</v>
      </c>
      <c r="N70" s="361" t="s">
        <v>297</v>
      </c>
    </row>
    <row r="71" spans="1:14" s="272" customFormat="1" ht="15">
      <c r="A71" s="377">
        <v>751</v>
      </c>
      <c r="B71" s="463" t="s">
        <v>234</v>
      </c>
      <c r="C71" s="464"/>
      <c r="D71" s="465"/>
      <c r="E71" s="195">
        <f>SUM(E72)</f>
        <v>50000</v>
      </c>
      <c r="F71" s="196">
        <f>SUM(F72:F73)</f>
        <v>4000000</v>
      </c>
      <c r="G71" s="369">
        <f t="shared" si="0"/>
        <v>4050000</v>
      </c>
      <c r="H71" s="310">
        <f>SUM(H72:H73)</f>
        <v>369518.45</v>
      </c>
      <c r="I71" s="294">
        <f>SUM(I72)</f>
        <v>100000</v>
      </c>
      <c r="J71" s="294">
        <f>SUM(J72:J73)</f>
        <v>3000000</v>
      </c>
      <c r="K71" s="295">
        <f t="shared" si="4"/>
        <v>3100000</v>
      </c>
      <c r="M71" s="358">
        <v>600560.08</v>
      </c>
      <c r="N71" s="261">
        <v>3000000</v>
      </c>
    </row>
    <row r="72" spans="1:14" ht="15">
      <c r="A72" s="232"/>
      <c r="B72" s="311">
        <v>7511</v>
      </c>
      <c r="C72" s="216"/>
      <c r="D72" s="200" t="s">
        <v>235</v>
      </c>
      <c r="E72" s="201">
        <v>50000</v>
      </c>
      <c r="F72" s="198"/>
      <c r="G72" s="367">
        <f aca="true" t="shared" si="6" ref="G72:G73">SUM(E72:F72)</f>
        <v>50000</v>
      </c>
      <c r="H72" s="306">
        <v>0</v>
      </c>
      <c r="I72" s="298">
        <v>100000</v>
      </c>
      <c r="J72" s="298"/>
      <c r="K72" s="299">
        <f aca="true" t="shared" si="7" ref="K72:K73">SUM(I72:J72)</f>
        <v>100000</v>
      </c>
      <c r="M72" s="261">
        <v>37322</v>
      </c>
      <c r="N72" s="261">
        <v>436000</v>
      </c>
    </row>
    <row r="73" spans="1:14" ht="16.5" thickBot="1">
      <c r="A73" s="233"/>
      <c r="B73" s="312">
        <v>7512</v>
      </c>
      <c r="C73" s="223"/>
      <c r="D73" s="226" t="s">
        <v>236</v>
      </c>
      <c r="E73" s="214"/>
      <c r="F73" s="227">
        <v>4000000</v>
      </c>
      <c r="G73" s="374">
        <f t="shared" si="6"/>
        <v>4000000</v>
      </c>
      <c r="H73" s="309">
        <v>369518.45</v>
      </c>
      <c r="I73" s="301"/>
      <c r="J73" s="301">
        <v>3000000</v>
      </c>
      <c r="K73" s="302">
        <f t="shared" si="7"/>
        <v>3000000</v>
      </c>
      <c r="L73" s="262">
        <f>SUM(M73:N73)</f>
        <v>4073882.08</v>
      </c>
      <c r="M73" s="261">
        <f>SUM(M71:M72)</f>
        <v>637882.08</v>
      </c>
      <c r="N73" s="261">
        <f>SUM(N71:N72)</f>
        <v>3436000</v>
      </c>
    </row>
    <row r="79" spans="3:6" ht="15" hidden="1">
      <c r="C79" s="236">
        <v>7421</v>
      </c>
      <c r="D79" s="236" t="s">
        <v>250</v>
      </c>
      <c r="E79" s="237">
        <v>1000000</v>
      </c>
      <c r="F79" s="178"/>
    </row>
    <row r="80" spans="3:5" ht="15" hidden="1">
      <c r="C80" s="236">
        <v>7421</v>
      </c>
      <c r="D80" s="236" t="s">
        <v>251</v>
      </c>
      <c r="E80" s="237">
        <v>500000</v>
      </c>
    </row>
    <row r="81" spans="3:5" ht="15" hidden="1">
      <c r="C81" s="236"/>
      <c r="D81" s="236" t="s">
        <v>267</v>
      </c>
      <c r="E81" s="236"/>
    </row>
    <row r="82" spans="3:5" ht="15" hidden="1">
      <c r="C82" s="236"/>
      <c r="D82" s="236" t="s">
        <v>268</v>
      </c>
      <c r="E82" s="236"/>
    </row>
    <row r="83" spans="3:5" ht="15" hidden="1">
      <c r="C83" s="236"/>
      <c r="D83" s="236" t="s">
        <v>269</v>
      </c>
      <c r="E83" s="236"/>
    </row>
    <row r="84" ht="15" hidden="1"/>
  </sheetData>
  <mergeCells count="17">
    <mergeCell ref="M69:N69"/>
    <mergeCell ref="B64:D64"/>
    <mergeCell ref="B67:D67"/>
    <mergeCell ref="B70:D70"/>
    <mergeCell ref="B71:D71"/>
    <mergeCell ref="B63:D63"/>
    <mergeCell ref="B30:D30"/>
    <mergeCell ref="A1:C1"/>
    <mergeCell ref="B2:D2"/>
    <mergeCell ref="B3:D3"/>
    <mergeCell ref="B4:D4"/>
    <mergeCell ref="B18:D18"/>
    <mergeCell ref="B49:D49"/>
    <mergeCell ref="B57:D57"/>
    <mergeCell ref="B58:D58"/>
    <mergeCell ref="B60:D60"/>
    <mergeCell ref="B61:D61"/>
  </mergeCells>
  <printOptions horizontalCentered="1"/>
  <pageMargins left="0.25" right="0.25" top="0.75" bottom="0.75" header="0.3" footer="0.3"/>
  <pageSetup fitToHeight="2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48"/>
  <sheetViews>
    <sheetView tabSelected="1" workbookViewId="0" topLeftCell="A1">
      <selection activeCell="J12" sqref="J12"/>
    </sheetView>
  </sheetViews>
  <sheetFormatPr defaultColWidth="9.140625" defaultRowHeight="15"/>
  <cols>
    <col min="1" max="1" width="4.421875" style="183" bestFit="1" customWidth="1"/>
    <col min="2" max="2" width="5.57421875" style="183" bestFit="1" customWidth="1"/>
    <col min="3" max="3" width="7.8515625" style="183" bestFit="1" customWidth="1"/>
    <col min="4" max="4" width="78.421875" style="183" customWidth="1"/>
    <col min="5" max="5" width="17.57421875" style="183" bestFit="1" customWidth="1"/>
    <col min="6" max="6" width="14.7109375" style="261" hidden="1" customWidth="1"/>
    <col min="7" max="7" width="22.8515625" style="0" hidden="1" customWidth="1"/>
    <col min="8" max="8" width="24.7109375" style="0" hidden="1" customWidth="1"/>
    <col min="9" max="9" width="8.57421875" style="0" bestFit="1" customWidth="1"/>
  </cols>
  <sheetData>
    <row r="1" spans="1:6" ht="16.5" thickBot="1">
      <c r="A1" s="470" t="s">
        <v>286</v>
      </c>
      <c r="B1" s="471"/>
      <c r="C1" s="472"/>
      <c r="D1" s="416" t="s">
        <v>6</v>
      </c>
      <c r="E1" s="417" t="s">
        <v>314</v>
      </c>
      <c r="F1" s="289" t="s">
        <v>282</v>
      </c>
    </row>
    <row r="2" spans="1:6" ht="16.5" thickBot="1">
      <c r="A2" s="418">
        <v>4</v>
      </c>
      <c r="B2" s="419"/>
      <c r="C2" s="419"/>
      <c r="D2" s="420" t="s">
        <v>8</v>
      </c>
      <c r="E2" s="421">
        <f aca="true" t="shared" si="0" ref="E2:F21">SUM(E175+E308+E451+E637+E768+E915+E1105+E1253+E1396+E1545+E1704+E1844+E1989+E2139+E2293+E2433)</f>
        <v>16330000</v>
      </c>
      <c r="F2" s="282" t="e">
        <f t="shared" si="0"/>
        <v>#REF!</v>
      </c>
    </row>
    <row r="3" spans="1:6" ht="16.5" thickBot="1">
      <c r="A3" s="5">
        <v>41</v>
      </c>
      <c r="B3" s="6"/>
      <c r="C3" s="6"/>
      <c r="D3" s="7" t="s">
        <v>9</v>
      </c>
      <c r="E3" s="8">
        <f t="shared" si="0"/>
        <v>4018600</v>
      </c>
      <c r="F3" s="282">
        <f t="shared" si="0"/>
        <v>2020814.52</v>
      </c>
    </row>
    <row r="4" spans="1:6" ht="15">
      <c r="A4" s="9">
        <v>411</v>
      </c>
      <c r="B4" s="10"/>
      <c r="C4" s="10"/>
      <c r="D4" s="11" t="s">
        <v>10</v>
      </c>
      <c r="E4" s="12">
        <f t="shared" si="0"/>
        <v>2045200</v>
      </c>
      <c r="F4" s="282">
        <f t="shared" si="0"/>
        <v>936482.11</v>
      </c>
    </row>
    <row r="5" spans="1:6" ht="15">
      <c r="A5" s="9"/>
      <c r="B5" s="13">
        <v>4111</v>
      </c>
      <c r="C5" s="13"/>
      <c r="D5" s="14" t="s">
        <v>11</v>
      </c>
      <c r="E5" s="15">
        <f t="shared" si="0"/>
        <v>1240100</v>
      </c>
      <c r="F5" s="282">
        <f t="shared" si="0"/>
        <v>930098.4899999998</v>
      </c>
    </row>
    <row r="6" spans="1:6" ht="15">
      <c r="A6" s="9"/>
      <c r="B6" s="13">
        <v>4112</v>
      </c>
      <c r="C6" s="13"/>
      <c r="D6" s="14" t="s">
        <v>12</v>
      </c>
      <c r="E6" s="15">
        <f t="shared" si="0"/>
        <v>165850</v>
      </c>
      <c r="F6" s="282">
        <f t="shared" si="0"/>
        <v>5101.08</v>
      </c>
    </row>
    <row r="7" spans="1:6" ht="15">
      <c r="A7" s="9"/>
      <c r="B7" s="13">
        <v>4113</v>
      </c>
      <c r="C7" s="13"/>
      <c r="D7" s="14" t="s">
        <v>13</v>
      </c>
      <c r="E7" s="15">
        <f t="shared" si="0"/>
        <v>443000</v>
      </c>
      <c r="F7" s="282">
        <f t="shared" si="0"/>
        <v>460.24</v>
      </c>
    </row>
    <row r="8" spans="1:6" ht="15">
      <c r="A8" s="9"/>
      <c r="B8" s="13">
        <v>4114</v>
      </c>
      <c r="C8" s="13"/>
      <c r="D8" s="14" t="s">
        <v>14</v>
      </c>
      <c r="E8" s="15">
        <f t="shared" si="0"/>
        <v>174950</v>
      </c>
      <c r="F8" s="282">
        <f t="shared" si="0"/>
        <v>159.18</v>
      </c>
    </row>
    <row r="9" spans="1:6" ht="16.5" thickBot="1">
      <c r="A9" s="9"/>
      <c r="B9" s="16">
        <v>4115</v>
      </c>
      <c r="C9" s="16"/>
      <c r="D9" s="17" t="s">
        <v>15</v>
      </c>
      <c r="E9" s="15">
        <f t="shared" si="0"/>
        <v>21300</v>
      </c>
      <c r="F9" s="282">
        <f t="shared" si="0"/>
        <v>663.1199999999999</v>
      </c>
    </row>
    <row r="10" spans="1:6" ht="15">
      <c r="A10" s="4">
        <v>412</v>
      </c>
      <c r="B10" s="18"/>
      <c r="C10" s="19"/>
      <c r="D10" s="20" t="s">
        <v>16</v>
      </c>
      <c r="E10" s="21">
        <f t="shared" si="0"/>
        <v>234500</v>
      </c>
      <c r="F10" s="282">
        <f t="shared" si="0"/>
        <v>203909.68999999997</v>
      </c>
    </row>
    <row r="11" spans="1:6" ht="15" hidden="1">
      <c r="A11" s="9"/>
      <c r="B11" s="13">
        <v>4125</v>
      </c>
      <c r="C11" s="13"/>
      <c r="D11" s="14" t="s">
        <v>17</v>
      </c>
      <c r="E11" s="15">
        <f t="shared" si="0"/>
        <v>0</v>
      </c>
      <c r="F11" s="282">
        <f t="shared" si="0"/>
        <v>0</v>
      </c>
    </row>
    <row r="12" spans="1:6" ht="15">
      <c r="A12" s="9"/>
      <c r="B12" s="13">
        <v>4126</v>
      </c>
      <c r="C12" s="13"/>
      <c r="D12" s="14" t="s">
        <v>18</v>
      </c>
      <c r="E12" s="15">
        <f t="shared" si="0"/>
        <v>100000</v>
      </c>
      <c r="F12" s="282">
        <f t="shared" si="0"/>
        <v>67205.83</v>
      </c>
    </row>
    <row r="13" spans="1:6" ht="15">
      <c r="A13" s="9"/>
      <c r="B13" s="13">
        <v>4127</v>
      </c>
      <c r="C13" s="13"/>
      <c r="D13" s="14" t="s">
        <v>19</v>
      </c>
      <c r="E13" s="15">
        <f t="shared" si="0"/>
        <v>134500</v>
      </c>
      <c r="F13" s="282">
        <f t="shared" si="0"/>
        <v>136703.86000000002</v>
      </c>
    </row>
    <row r="14" spans="1:6" ht="15">
      <c r="A14" s="9"/>
      <c r="B14" s="13"/>
      <c r="C14" s="13">
        <v>41271</v>
      </c>
      <c r="D14" s="14" t="s">
        <v>19</v>
      </c>
      <c r="E14" s="15">
        <f t="shared" si="0"/>
        <v>105000</v>
      </c>
      <c r="F14" s="282">
        <f t="shared" si="0"/>
        <v>84608.40000000001</v>
      </c>
    </row>
    <row r="15" spans="1:6" ht="16.5" thickBot="1">
      <c r="A15" s="22"/>
      <c r="B15" s="23"/>
      <c r="C15" s="23">
        <v>41272</v>
      </c>
      <c r="D15" s="24" t="s">
        <v>20</v>
      </c>
      <c r="E15" s="25">
        <f t="shared" si="0"/>
        <v>29500</v>
      </c>
      <c r="F15" s="282">
        <f t="shared" si="0"/>
        <v>52095.46</v>
      </c>
    </row>
    <row r="16" spans="1:6" ht="15">
      <c r="A16" s="9">
        <v>413</v>
      </c>
      <c r="B16" s="26"/>
      <c r="C16" s="27"/>
      <c r="D16" s="11" t="s">
        <v>21</v>
      </c>
      <c r="E16" s="12">
        <f t="shared" si="0"/>
        <v>278500</v>
      </c>
      <c r="F16" s="282">
        <f t="shared" si="0"/>
        <v>244336.44</v>
      </c>
    </row>
    <row r="17" spans="1:6" ht="15">
      <c r="A17" s="9"/>
      <c r="B17" s="13">
        <v>4131</v>
      </c>
      <c r="C17" s="13"/>
      <c r="D17" s="14" t="s">
        <v>22</v>
      </c>
      <c r="E17" s="15">
        <f t="shared" si="0"/>
        <v>28400</v>
      </c>
      <c r="F17" s="282">
        <f t="shared" si="0"/>
        <v>7904.25</v>
      </c>
    </row>
    <row r="18" spans="1:6" ht="15">
      <c r="A18" s="9"/>
      <c r="B18" s="13"/>
      <c r="C18" s="13">
        <v>41311</v>
      </c>
      <c r="D18" s="14" t="s">
        <v>23</v>
      </c>
      <c r="E18" s="15">
        <f t="shared" si="0"/>
        <v>19400</v>
      </c>
      <c r="F18" s="282">
        <f t="shared" si="0"/>
        <v>7904.25</v>
      </c>
    </row>
    <row r="19" spans="1:6" ht="15" hidden="1">
      <c r="A19" s="9"/>
      <c r="B19" s="13"/>
      <c r="C19" s="13">
        <v>41312</v>
      </c>
      <c r="D19" s="14" t="s">
        <v>24</v>
      </c>
      <c r="E19" s="15">
        <f t="shared" si="0"/>
        <v>0</v>
      </c>
      <c r="F19" s="282">
        <f t="shared" si="0"/>
        <v>0</v>
      </c>
    </row>
    <row r="20" spans="1:6" ht="15">
      <c r="A20" s="9"/>
      <c r="B20" s="13"/>
      <c r="C20" s="13">
        <v>41313</v>
      </c>
      <c r="D20" s="14" t="s">
        <v>25</v>
      </c>
      <c r="E20" s="15">
        <f t="shared" si="0"/>
        <v>4000</v>
      </c>
      <c r="F20" s="282">
        <f t="shared" si="0"/>
        <v>0</v>
      </c>
    </row>
    <row r="21" spans="1:6" ht="15">
      <c r="A21" s="9"/>
      <c r="B21" s="13"/>
      <c r="C21" s="13">
        <v>41315</v>
      </c>
      <c r="D21" s="14" t="s">
        <v>26</v>
      </c>
      <c r="E21" s="15">
        <f t="shared" si="0"/>
        <v>5000</v>
      </c>
      <c r="F21" s="282">
        <f t="shared" si="0"/>
        <v>0</v>
      </c>
    </row>
    <row r="22" spans="1:6" ht="15">
      <c r="A22" s="9"/>
      <c r="B22" s="13">
        <v>4133</v>
      </c>
      <c r="C22" s="13"/>
      <c r="D22" s="14" t="s">
        <v>27</v>
      </c>
      <c r="E22" s="15">
        <f aca="true" t="shared" si="1" ref="E22:F41">SUM(E195+E328+E471+E657+E788+E935+E1125+E1273+E1416+E1565+E1724+E1864+E2009+E2159+E2313+E2453)</f>
        <v>20100</v>
      </c>
      <c r="F22" s="282">
        <f t="shared" si="1"/>
        <v>10893.9</v>
      </c>
    </row>
    <row r="23" spans="1:6" ht="15">
      <c r="A23" s="9"/>
      <c r="B23" s="13"/>
      <c r="C23" s="13">
        <v>41331</v>
      </c>
      <c r="D23" s="14" t="s">
        <v>28</v>
      </c>
      <c r="E23" s="15">
        <f t="shared" si="1"/>
        <v>16100</v>
      </c>
      <c r="F23" s="282">
        <f t="shared" si="1"/>
        <v>10790.619999999999</v>
      </c>
    </row>
    <row r="24" spans="1:6" ht="15">
      <c r="A24" s="9"/>
      <c r="B24" s="13"/>
      <c r="C24" s="13">
        <v>41332</v>
      </c>
      <c r="D24" s="14" t="s">
        <v>27</v>
      </c>
      <c r="E24" s="15">
        <f t="shared" si="1"/>
        <v>4000</v>
      </c>
      <c r="F24" s="282">
        <f t="shared" si="1"/>
        <v>103.28</v>
      </c>
    </row>
    <row r="25" spans="1:6" ht="15">
      <c r="A25" s="9"/>
      <c r="B25" s="13">
        <v>4134</v>
      </c>
      <c r="C25" s="13"/>
      <c r="D25" s="14" t="s">
        <v>29</v>
      </c>
      <c r="E25" s="15">
        <f t="shared" si="1"/>
        <v>200000</v>
      </c>
      <c r="F25" s="282">
        <f t="shared" si="1"/>
        <v>199988.27</v>
      </c>
    </row>
    <row r="26" spans="1:6" ht="15">
      <c r="A26" s="9"/>
      <c r="B26" s="13">
        <v>4135</v>
      </c>
      <c r="C26" s="13"/>
      <c r="D26" s="14" t="s">
        <v>30</v>
      </c>
      <c r="E26" s="15">
        <f t="shared" si="1"/>
        <v>24500</v>
      </c>
      <c r="F26" s="282">
        <f t="shared" si="1"/>
        <v>24000</v>
      </c>
    </row>
    <row r="27" spans="1:6" ht="16.5" thickBot="1">
      <c r="A27" s="9"/>
      <c r="B27" s="16">
        <v>4139</v>
      </c>
      <c r="C27" s="16"/>
      <c r="D27" s="17" t="s">
        <v>31</v>
      </c>
      <c r="E27" s="15">
        <f t="shared" si="1"/>
        <v>5500</v>
      </c>
      <c r="F27" s="282">
        <f t="shared" si="1"/>
        <v>1550.02</v>
      </c>
    </row>
    <row r="28" spans="1:6" ht="15">
      <c r="A28" s="4">
        <v>414</v>
      </c>
      <c r="B28" s="28"/>
      <c r="C28" s="28"/>
      <c r="D28" s="20" t="s">
        <v>32</v>
      </c>
      <c r="E28" s="21">
        <f t="shared" si="1"/>
        <v>459700</v>
      </c>
      <c r="F28" s="282">
        <f t="shared" si="1"/>
        <v>258744.39999999997</v>
      </c>
    </row>
    <row r="29" spans="1:6" ht="15">
      <c r="A29" s="9"/>
      <c r="B29" s="13">
        <v>4141</v>
      </c>
      <c r="C29" s="13"/>
      <c r="D29" s="13" t="s">
        <v>33</v>
      </c>
      <c r="E29" s="15">
        <f t="shared" si="1"/>
        <v>19200</v>
      </c>
      <c r="F29" s="282">
        <f t="shared" si="1"/>
        <v>5672.099999999999</v>
      </c>
    </row>
    <row r="30" spans="1:6" ht="15">
      <c r="A30" s="9"/>
      <c r="B30" s="13">
        <v>4142</v>
      </c>
      <c r="C30" s="13"/>
      <c r="D30" s="13" t="s">
        <v>34</v>
      </c>
      <c r="E30" s="15">
        <f t="shared" si="1"/>
        <v>26000</v>
      </c>
      <c r="F30" s="282">
        <f t="shared" si="1"/>
        <v>14515.379999999997</v>
      </c>
    </row>
    <row r="31" spans="1:6" ht="15">
      <c r="A31" s="9"/>
      <c r="B31" s="13">
        <v>4143</v>
      </c>
      <c r="C31" s="13"/>
      <c r="D31" s="13" t="s">
        <v>35</v>
      </c>
      <c r="E31" s="15">
        <f t="shared" si="1"/>
        <v>18700</v>
      </c>
      <c r="F31" s="282">
        <f t="shared" si="1"/>
        <v>13097.91</v>
      </c>
    </row>
    <row r="32" spans="1:6" ht="15">
      <c r="A32" s="9"/>
      <c r="B32" s="13"/>
      <c r="C32" s="13">
        <v>41431</v>
      </c>
      <c r="D32" s="13" t="s">
        <v>36</v>
      </c>
      <c r="E32" s="15">
        <f t="shared" si="1"/>
        <v>13700</v>
      </c>
      <c r="F32" s="282">
        <f t="shared" si="1"/>
        <v>11087.91</v>
      </c>
    </row>
    <row r="33" spans="1:6" ht="15">
      <c r="A33" s="9"/>
      <c r="B33" s="13"/>
      <c r="C33" s="13">
        <v>41432</v>
      </c>
      <c r="D33" s="13" t="s">
        <v>37</v>
      </c>
      <c r="E33" s="15">
        <f t="shared" si="1"/>
        <v>5000</v>
      </c>
      <c r="F33" s="282">
        <f t="shared" si="1"/>
        <v>2010</v>
      </c>
    </row>
    <row r="34" spans="1:6" ht="15">
      <c r="A34" s="9"/>
      <c r="B34" s="13">
        <v>4144</v>
      </c>
      <c r="C34" s="13"/>
      <c r="D34" s="14" t="s">
        <v>38</v>
      </c>
      <c r="E34" s="15">
        <f t="shared" si="1"/>
        <v>13500</v>
      </c>
      <c r="F34" s="282">
        <f t="shared" si="1"/>
        <v>12486.36</v>
      </c>
    </row>
    <row r="35" spans="1:6" ht="15">
      <c r="A35" s="9"/>
      <c r="B35" s="13">
        <v>4145</v>
      </c>
      <c r="C35" s="13"/>
      <c r="D35" s="29" t="s">
        <v>39</v>
      </c>
      <c r="E35" s="15">
        <f t="shared" si="1"/>
        <v>1200</v>
      </c>
      <c r="F35" s="282">
        <f t="shared" si="1"/>
        <v>0</v>
      </c>
    </row>
    <row r="36" spans="1:6" ht="15">
      <c r="A36" s="9"/>
      <c r="B36" s="13">
        <v>4146</v>
      </c>
      <c r="C36" s="13"/>
      <c r="D36" s="14" t="s">
        <v>40</v>
      </c>
      <c r="E36" s="15">
        <f t="shared" si="1"/>
        <v>18500</v>
      </c>
      <c r="F36" s="282">
        <f t="shared" si="1"/>
        <v>10085</v>
      </c>
    </row>
    <row r="37" spans="1:6" ht="15">
      <c r="A37" s="9"/>
      <c r="B37" s="13">
        <v>4147</v>
      </c>
      <c r="C37" s="13"/>
      <c r="D37" s="14" t="s">
        <v>41</v>
      </c>
      <c r="E37" s="15">
        <f t="shared" si="1"/>
        <v>247000</v>
      </c>
      <c r="F37" s="282">
        <f t="shared" si="1"/>
        <v>115981.5</v>
      </c>
    </row>
    <row r="38" spans="1:6" ht="15">
      <c r="A38" s="9"/>
      <c r="B38" s="13"/>
      <c r="C38" s="13"/>
      <c r="D38" s="14" t="s">
        <v>41</v>
      </c>
      <c r="E38" s="15">
        <f>(E210+E343+E486+E672+E803+E951+E1140+E1288+E1431+E1580+E1739+E1879+E2024+E2174+E2328+E2468)</f>
        <v>167000</v>
      </c>
      <c r="F38" s="282">
        <f>(F210+F343+F486+F672+F803+F951+F1140+F1288+F1431+F1580+F1739+F1879+F2024+F2174+F2328+F2468)</f>
        <v>36981.5</v>
      </c>
    </row>
    <row r="39" spans="1:6" ht="15">
      <c r="A39" s="9"/>
      <c r="B39" s="13"/>
      <c r="C39" s="13"/>
      <c r="D39" s="14" t="s">
        <v>259</v>
      </c>
      <c r="E39" s="15">
        <f>E952</f>
        <v>80000</v>
      </c>
      <c r="F39" s="282">
        <f>F952</f>
        <v>79000</v>
      </c>
    </row>
    <row r="40" spans="1:6" ht="15">
      <c r="A40" s="9"/>
      <c r="B40" s="13">
        <v>4148</v>
      </c>
      <c r="C40" s="13"/>
      <c r="D40" s="14" t="s">
        <v>42</v>
      </c>
      <c r="E40" s="15">
        <f aca="true" t="shared" si="2" ref="E40:F43">SUM(E211+E344+E487+E673+E804+E953+E1141+E1289+E1432+E1581+E1740+E1880+E2025+E2175+E2329+E2469)</f>
        <v>4600</v>
      </c>
      <c r="F40" s="282">
        <f t="shared" si="2"/>
        <v>342.3</v>
      </c>
    </row>
    <row r="41" spans="1:6" ht="15">
      <c r="A41" s="9"/>
      <c r="B41" s="13">
        <v>4149</v>
      </c>
      <c r="C41" s="13"/>
      <c r="D41" s="14" t="s">
        <v>43</v>
      </c>
      <c r="E41" s="15">
        <f t="shared" si="2"/>
        <v>111000</v>
      </c>
      <c r="F41" s="282">
        <f t="shared" si="2"/>
        <v>86563.85</v>
      </c>
    </row>
    <row r="42" spans="1:6" ht="15">
      <c r="A42" s="9"/>
      <c r="B42" s="13"/>
      <c r="C42" s="13">
        <v>41491</v>
      </c>
      <c r="D42" s="14" t="s">
        <v>43</v>
      </c>
      <c r="E42" s="15">
        <f t="shared" si="2"/>
        <v>58400</v>
      </c>
      <c r="F42" s="282">
        <f t="shared" si="2"/>
        <v>51987</v>
      </c>
    </row>
    <row r="43" spans="1:6" ht="15">
      <c r="A43" s="9"/>
      <c r="B43" s="13"/>
      <c r="C43" s="13">
        <v>41492</v>
      </c>
      <c r="D43" s="14" t="s">
        <v>44</v>
      </c>
      <c r="E43" s="15">
        <f t="shared" si="2"/>
        <v>46100</v>
      </c>
      <c r="F43" s="282">
        <f t="shared" si="2"/>
        <v>30981.02</v>
      </c>
    </row>
    <row r="44" spans="1:6" ht="15">
      <c r="A44" s="9"/>
      <c r="B44" s="13"/>
      <c r="C44" s="13">
        <v>41493</v>
      </c>
      <c r="D44" s="14" t="s">
        <v>45</v>
      </c>
      <c r="E44" s="30">
        <f aca="true" t="shared" si="3" ref="E44:F47">SUM(E215+E348+E494+E677+E808+E960+E1145+E1293+E1436+E1585+E1744+E1884+E2029+E2179+E2333+E2473)</f>
        <v>3500</v>
      </c>
      <c r="F44" s="282">
        <f t="shared" si="3"/>
        <v>2982.03</v>
      </c>
    </row>
    <row r="45" spans="1:6" ht="16.5" thickBot="1">
      <c r="A45" s="9"/>
      <c r="B45" s="26"/>
      <c r="C45" s="27">
        <v>41494</v>
      </c>
      <c r="D45" s="31" t="s">
        <v>46</v>
      </c>
      <c r="E45" s="15">
        <f t="shared" si="3"/>
        <v>3000</v>
      </c>
      <c r="F45" s="282">
        <f t="shared" si="3"/>
        <v>613.8</v>
      </c>
    </row>
    <row r="46" spans="1:6" ht="15">
      <c r="A46" s="4">
        <v>415</v>
      </c>
      <c r="B46" s="32"/>
      <c r="C46" s="32"/>
      <c r="D46" s="20" t="s">
        <v>47</v>
      </c>
      <c r="E46" s="33">
        <f t="shared" si="3"/>
        <v>235000</v>
      </c>
      <c r="F46" s="282">
        <f t="shared" si="3"/>
        <v>80387.17000000001</v>
      </c>
    </row>
    <row r="47" spans="1:6" ht="15">
      <c r="A47" s="9"/>
      <c r="B47" s="13">
        <v>4151</v>
      </c>
      <c r="C47" s="13"/>
      <c r="D47" s="34" t="s">
        <v>48</v>
      </c>
      <c r="E47" s="30">
        <f t="shared" si="3"/>
        <v>183000</v>
      </c>
      <c r="F47" s="282">
        <f t="shared" si="3"/>
        <v>70700</v>
      </c>
    </row>
    <row r="48" spans="1:6" ht="15">
      <c r="A48" s="9"/>
      <c r="B48" s="13">
        <v>4152</v>
      </c>
      <c r="C48" s="13"/>
      <c r="D48" s="34" t="s">
        <v>49</v>
      </c>
      <c r="E48" s="30">
        <f>SUM(E219+E352+E498+E681+E812+E975+E1149+E1297+E1440+E1591+E1748+E1888+E2033+E2183+E2337+E2477)</f>
        <v>33500</v>
      </c>
      <c r="F48" s="282">
        <f>SUM(F219+F352+F498+F681+F812+F975+F1149+F1297+F1440+F1591+F1748+F1888+F2033+F2183+F2337+F2477)</f>
        <v>1068.51</v>
      </c>
    </row>
    <row r="49" spans="1:6" ht="16.5" thickBot="1">
      <c r="A49" s="22"/>
      <c r="B49" s="23">
        <v>4153</v>
      </c>
      <c r="C49" s="23"/>
      <c r="D49" s="23" t="s">
        <v>50</v>
      </c>
      <c r="E49" s="25">
        <f aca="true" t="shared" si="4" ref="E49:F53">SUM(E220+E353+E499+E682+E813+E976+E1150+E1298+E1441+E1592+E1752+E1889+E2034+E2184+E2338+E2478)</f>
        <v>18500</v>
      </c>
      <c r="F49" s="282">
        <f t="shared" si="4"/>
        <v>8618.66</v>
      </c>
    </row>
    <row r="50" spans="1:6" ht="15">
      <c r="A50" s="9">
        <v>416</v>
      </c>
      <c r="B50" s="10"/>
      <c r="C50" s="35"/>
      <c r="D50" s="11" t="s">
        <v>51</v>
      </c>
      <c r="E50" s="36">
        <f t="shared" si="4"/>
        <v>100000</v>
      </c>
      <c r="F50" s="282">
        <f t="shared" si="4"/>
        <v>82033.8</v>
      </c>
    </row>
    <row r="51" spans="1:6" ht="16.5" thickBot="1">
      <c r="A51" s="22"/>
      <c r="B51" s="23">
        <v>4161</v>
      </c>
      <c r="C51" s="23"/>
      <c r="D51" s="24" t="s">
        <v>52</v>
      </c>
      <c r="E51" s="25">
        <f t="shared" si="4"/>
        <v>100000</v>
      </c>
      <c r="F51" s="282">
        <f t="shared" si="4"/>
        <v>82033.8</v>
      </c>
    </row>
    <row r="52" spans="1:6" ht="15">
      <c r="A52" s="37">
        <v>417</v>
      </c>
      <c r="B52" s="38"/>
      <c r="C52" s="39"/>
      <c r="D52" s="40" t="s">
        <v>53</v>
      </c>
      <c r="E52" s="33">
        <f t="shared" si="4"/>
        <v>16000</v>
      </c>
      <c r="F52" s="282">
        <f t="shared" si="4"/>
        <v>11406.289999999999</v>
      </c>
    </row>
    <row r="53" spans="1:6" ht="15">
      <c r="A53" s="41"/>
      <c r="B53" s="42">
        <v>4171</v>
      </c>
      <c r="C53" s="43"/>
      <c r="D53" s="31" t="s">
        <v>54</v>
      </c>
      <c r="E53" s="15">
        <f t="shared" si="4"/>
        <v>6000</v>
      </c>
      <c r="F53" s="282">
        <f t="shared" si="4"/>
        <v>2333.4</v>
      </c>
    </row>
    <row r="54" spans="1:6" ht="16.5" thickBot="1">
      <c r="A54" s="44"/>
      <c r="B54" s="45">
        <v>4173</v>
      </c>
      <c r="C54" s="45"/>
      <c r="D54" s="46" t="s">
        <v>263</v>
      </c>
      <c r="E54" s="25">
        <f>E1155</f>
        <v>10000</v>
      </c>
      <c r="F54" s="282">
        <f>F1155</f>
        <v>9072.89</v>
      </c>
    </row>
    <row r="55" spans="1:6" ht="15">
      <c r="A55" s="9">
        <v>418</v>
      </c>
      <c r="B55" s="35"/>
      <c r="C55" s="10"/>
      <c r="D55" s="11" t="s">
        <v>55</v>
      </c>
      <c r="E55" s="36">
        <f aca="true" t="shared" si="5" ref="E55:F58">SUM(E225+E358+E504+E687+E818+E981+E1156+E1303+E1446+E1597+E1757+E1894+E2039+E2189+E2343+E2483)</f>
        <v>91000</v>
      </c>
      <c r="F55" s="282">
        <f t="shared" si="5"/>
        <v>5000</v>
      </c>
    </row>
    <row r="56" spans="1:6" ht="15">
      <c r="A56" s="9"/>
      <c r="B56" s="13">
        <v>4181</v>
      </c>
      <c r="C56" s="10"/>
      <c r="D56" s="47" t="s">
        <v>56</v>
      </c>
      <c r="E56" s="30">
        <f t="shared" si="5"/>
        <v>91000</v>
      </c>
      <c r="F56" s="282">
        <f t="shared" si="5"/>
        <v>5000</v>
      </c>
    </row>
    <row r="57" spans="1:6" ht="15">
      <c r="A57" s="9"/>
      <c r="B57" s="13"/>
      <c r="C57" s="13">
        <v>41811</v>
      </c>
      <c r="D57" s="14" t="s">
        <v>57</v>
      </c>
      <c r="E57" s="30">
        <f t="shared" si="5"/>
        <v>10000</v>
      </c>
      <c r="F57" s="282">
        <f t="shared" si="5"/>
        <v>5000</v>
      </c>
    </row>
    <row r="58" spans="1:6" ht="16.5" thickBot="1">
      <c r="A58" s="22"/>
      <c r="B58" s="48"/>
      <c r="C58" s="49">
        <v>41812</v>
      </c>
      <c r="D58" s="50" t="s">
        <v>58</v>
      </c>
      <c r="E58" s="25">
        <f t="shared" si="5"/>
        <v>81000</v>
      </c>
      <c r="F58" s="282">
        <f t="shared" si="5"/>
        <v>0</v>
      </c>
    </row>
    <row r="59" spans="1:6" ht="15">
      <c r="A59" s="9">
        <v>419</v>
      </c>
      <c r="B59" s="26"/>
      <c r="C59" s="27"/>
      <c r="D59" s="11" t="s">
        <v>59</v>
      </c>
      <c r="E59" s="36">
        <f aca="true" t="shared" si="6" ref="E59:F65">SUM(E229+E362+E508+E691+E822+E985+E1160+E1310+E1450+E1601+E1761+E1898+E2043+E2193+E2347+E2487)</f>
        <v>558700</v>
      </c>
      <c r="F59" s="282">
        <f t="shared" si="6"/>
        <v>198514.62000000002</v>
      </c>
    </row>
    <row r="60" spans="1:6" ht="15">
      <c r="A60" s="9"/>
      <c r="B60" s="13">
        <v>4191</v>
      </c>
      <c r="C60" s="13"/>
      <c r="D60" s="34" t="s">
        <v>60</v>
      </c>
      <c r="E60" s="30">
        <f t="shared" si="6"/>
        <v>44000</v>
      </c>
      <c r="F60" s="282">
        <f t="shared" si="6"/>
        <v>82850</v>
      </c>
    </row>
    <row r="61" spans="1:6" ht="15">
      <c r="A61" s="9"/>
      <c r="B61" s="13">
        <v>4192</v>
      </c>
      <c r="C61" s="13"/>
      <c r="D61" s="34" t="s">
        <v>61</v>
      </c>
      <c r="E61" s="30">
        <f t="shared" si="6"/>
        <v>70000</v>
      </c>
      <c r="F61" s="282">
        <f t="shared" si="6"/>
        <v>77000</v>
      </c>
    </row>
    <row r="62" spans="1:6" ht="15">
      <c r="A62" s="9"/>
      <c r="B62" s="13">
        <v>4193</v>
      </c>
      <c r="C62" s="13"/>
      <c r="D62" s="34" t="s">
        <v>62</v>
      </c>
      <c r="E62" s="30">
        <f t="shared" si="6"/>
        <v>11000</v>
      </c>
      <c r="F62" s="282">
        <f t="shared" si="6"/>
        <v>2359.26</v>
      </c>
    </row>
    <row r="63" spans="1:6" ht="16.5" thickBot="1">
      <c r="A63" s="22"/>
      <c r="B63" s="23">
        <v>4194</v>
      </c>
      <c r="C63" s="23"/>
      <c r="D63" s="142" t="s">
        <v>63</v>
      </c>
      <c r="E63" s="25">
        <f t="shared" si="6"/>
        <v>7000</v>
      </c>
      <c r="F63" s="282">
        <f t="shared" si="6"/>
        <v>5192.360000000001</v>
      </c>
    </row>
    <row r="64" spans="1:6" ht="15">
      <c r="A64" s="4"/>
      <c r="B64" s="32">
        <v>4195</v>
      </c>
      <c r="C64" s="32"/>
      <c r="D64" s="117" t="s">
        <v>64</v>
      </c>
      <c r="E64" s="70">
        <f t="shared" si="6"/>
        <v>2000</v>
      </c>
      <c r="F64" s="282">
        <f t="shared" si="6"/>
        <v>1613</v>
      </c>
    </row>
    <row r="65" spans="1:6" ht="15">
      <c r="A65" s="9"/>
      <c r="B65" s="13">
        <v>4196</v>
      </c>
      <c r="C65" s="13"/>
      <c r="D65" s="34" t="s">
        <v>65</v>
      </c>
      <c r="E65" s="30">
        <f t="shared" si="6"/>
        <v>420000</v>
      </c>
      <c r="F65" s="282">
        <f t="shared" si="6"/>
        <v>29500</v>
      </c>
    </row>
    <row r="66" spans="1:6" ht="15">
      <c r="A66" s="9"/>
      <c r="B66" s="16"/>
      <c r="C66" s="16"/>
      <c r="D66" s="51" t="s">
        <v>65</v>
      </c>
      <c r="E66" s="15">
        <f>E235+E368+E514+E697+E828+E992+E1166+E1316+E1456+E1607+E1767+E1904+E2049+E2199+E2353+E2493</f>
        <v>400000</v>
      </c>
      <c r="F66" s="282">
        <f>F235+F368+F514+F697+F828+F992+F1166+F1316+F1456+F1607+F1767+F1904+F2049+F2199+F2353+F2493</f>
        <v>19500</v>
      </c>
    </row>
    <row r="67" spans="1:6" ht="15">
      <c r="A67" s="9"/>
      <c r="B67" s="16"/>
      <c r="C67" s="16"/>
      <c r="D67" s="51" t="s">
        <v>261</v>
      </c>
      <c r="E67" s="15">
        <f>E993</f>
        <v>20000</v>
      </c>
      <c r="F67" s="282">
        <f>F993</f>
        <v>10000</v>
      </c>
    </row>
    <row r="68" spans="1:6" ht="16.5" thickBot="1">
      <c r="A68" s="9"/>
      <c r="B68" s="16">
        <v>4199</v>
      </c>
      <c r="C68" s="16"/>
      <c r="D68" s="51" t="s">
        <v>66</v>
      </c>
      <c r="E68" s="15">
        <f aca="true" t="shared" si="7" ref="E68:F77">SUM(E236+E369+E515+E698+E829+E994+E1167+E1317+E1457+E1608+E1768+E1905+E2050+E2200+E2354+E2494)</f>
        <v>4700</v>
      </c>
      <c r="F68" s="282">
        <f t="shared" si="7"/>
        <v>0</v>
      </c>
    </row>
    <row r="69" spans="1:6" ht="16.5" thickBot="1">
      <c r="A69" s="266">
        <v>42</v>
      </c>
      <c r="B69" s="52"/>
      <c r="C69" s="52"/>
      <c r="D69" s="53" t="s">
        <v>67</v>
      </c>
      <c r="E69" s="54">
        <f t="shared" si="7"/>
        <v>10500</v>
      </c>
      <c r="F69" s="282">
        <f t="shared" si="7"/>
        <v>3780</v>
      </c>
    </row>
    <row r="70" spans="1:6" ht="15">
      <c r="A70" s="9">
        <v>421</v>
      </c>
      <c r="B70" s="10"/>
      <c r="C70" s="10"/>
      <c r="D70" s="55" t="s">
        <v>68</v>
      </c>
      <c r="E70" s="56">
        <f t="shared" si="7"/>
        <v>500</v>
      </c>
      <c r="F70" s="282">
        <f t="shared" si="7"/>
        <v>0</v>
      </c>
    </row>
    <row r="71" spans="1:6" ht="16.5" thickBot="1">
      <c r="A71" s="9"/>
      <c r="B71" s="16">
        <v>4215</v>
      </c>
      <c r="C71" s="16"/>
      <c r="D71" s="51" t="s">
        <v>69</v>
      </c>
      <c r="E71" s="15">
        <f t="shared" si="7"/>
        <v>500</v>
      </c>
      <c r="F71" s="282">
        <f t="shared" si="7"/>
        <v>0</v>
      </c>
    </row>
    <row r="72" spans="1:6" ht="15">
      <c r="A72" s="4">
        <v>422</v>
      </c>
      <c r="B72" s="28"/>
      <c r="C72" s="57"/>
      <c r="D72" s="58" t="s">
        <v>70</v>
      </c>
      <c r="E72" s="33">
        <f t="shared" si="7"/>
        <v>10000</v>
      </c>
      <c r="F72" s="282">
        <f t="shared" si="7"/>
        <v>3780</v>
      </c>
    </row>
    <row r="73" spans="1:6" ht="16.5" thickBot="1">
      <c r="A73" s="22"/>
      <c r="B73" s="48">
        <v>4222</v>
      </c>
      <c r="C73" s="49"/>
      <c r="D73" s="59" t="s">
        <v>71</v>
      </c>
      <c r="E73" s="25">
        <f t="shared" si="7"/>
        <v>10000</v>
      </c>
      <c r="F73" s="282">
        <f t="shared" si="7"/>
        <v>3780</v>
      </c>
    </row>
    <row r="74" spans="1:6" ht="16.5" thickBot="1">
      <c r="A74" s="9">
        <v>43</v>
      </c>
      <c r="B74" s="26"/>
      <c r="C74" s="27"/>
      <c r="D74" s="60" t="s">
        <v>72</v>
      </c>
      <c r="E74" s="12">
        <f t="shared" si="7"/>
        <v>1381400</v>
      </c>
      <c r="F74" s="282" t="e">
        <f t="shared" si="7"/>
        <v>#REF!</v>
      </c>
    </row>
    <row r="75" spans="1:6" ht="15">
      <c r="A75" s="4">
        <v>431</v>
      </c>
      <c r="B75" s="18"/>
      <c r="C75" s="19"/>
      <c r="D75" s="61" t="s">
        <v>73</v>
      </c>
      <c r="E75" s="21">
        <f t="shared" si="7"/>
        <v>361400</v>
      </c>
      <c r="F75" s="282" t="e">
        <f t="shared" si="7"/>
        <v>#REF!</v>
      </c>
    </row>
    <row r="76" spans="1:6" ht="15">
      <c r="A76" s="9"/>
      <c r="B76" s="13">
        <v>4312</v>
      </c>
      <c r="C76" s="62"/>
      <c r="D76" s="63" t="s">
        <v>74</v>
      </c>
      <c r="E76" s="30">
        <f t="shared" si="7"/>
        <v>2000</v>
      </c>
      <c r="F76" s="282">
        <f t="shared" si="7"/>
        <v>592.58</v>
      </c>
    </row>
    <row r="77" spans="1:6" ht="15">
      <c r="A77" s="9"/>
      <c r="B77" s="13">
        <v>4313</v>
      </c>
      <c r="C77" s="13"/>
      <c r="D77" s="63" t="s">
        <v>75</v>
      </c>
      <c r="E77" s="30">
        <f t="shared" si="7"/>
        <v>130000</v>
      </c>
      <c r="F77" s="282">
        <f t="shared" si="7"/>
        <v>122871.32</v>
      </c>
    </row>
    <row r="78" spans="1:6" ht="15">
      <c r="A78" s="9"/>
      <c r="B78" s="13"/>
      <c r="C78" s="92" t="s">
        <v>319</v>
      </c>
      <c r="D78" s="124" t="s">
        <v>320</v>
      </c>
      <c r="E78" s="30">
        <f>SUM(E525)</f>
        <v>30000</v>
      </c>
      <c r="F78" s="282"/>
    </row>
    <row r="79" spans="1:6" ht="15">
      <c r="A79" s="9"/>
      <c r="B79" s="13"/>
      <c r="C79" s="92" t="s">
        <v>322</v>
      </c>
      <c r="D79" s="124" t="s">
        <v>321</v>
      </c>
      <c r="E79" s="64">
        <f>SUM(E526)</f>
        <v>100000</v>
      </c>
      <c r="F79" s="282"/>
    </row>
    <row r="80" spans="1:6" ht="15">
      <c r="A80" s="9"/>
      <c r="B80" s="13">
        <v>4314</v>
      </c>
      <c r="C80" s="13"/>
      <c r="D80" s="63" t="s">
        <v>76</v>
      </c>
      <c r="E80" s="30">
        <f>SUM(E246+E379+E527+E708+E839+E1004+E1177+E1327+E1467+E1618+E1778+E1915+E2060+E2210+E2364+E2504)</f>
        <v>30000</v>
      </c>
      <c r="F80" s="282">
        <f>SUM(F246+F379+F527+F708+F839+F1004+F1177+F1327+F1467+F1618+F1778+F1915+F2060+F2210+F2364+F2504)</f>
        <v>6000</v>
      </c>
    </row>
    <row r="81" spans="1:6" ht="15">
      <c r="A81" s="9"/>
      <c r="B81" s="13">
        <v>4315</v>
      </c>
      <c r="C81" s="65"/>
      <c r="D81" s="66" t="s">
        <v>77</v>
      </c>
      <c r="E81" s="56">
        <f>SUM(E247+E380+E530+E709+E840+E1005+E1178+E1328+E1468+E1619+E1779+E1916+E2061+E2211+E2365+E2505)</f>
        <v>92000</v>
      </c>
      <c r="F81" s="282" t="e">
        <f>SUM(F247+F380+F530+F709+F840+F1005+F1178+F1328+F1468+F1619+F1779+F1916+F2061+F2211+F2365+F2505)</f>
        <v>#REF!</v>
      </c>
    </row>
    <row r="82" spans="1:6" ht="15">
      <c r="A82" s="9"/>
      <c r="B82" s="13">
        <v>4316</v>
      </c>
      <c r="C82" s="13"/>
      <c r="D82" s="13" t="s">
        <v>78</v>
      </c>
      <c r="E82" s="30">
        <f>SUM(E248+E381+E531+E710+E841+E1006+E1179+E1329+E1469+E1620+E1780+E1917+E2062+E2212+E2366+E2506)</f>
        <v>27000</v>
      </c>
      <c r="F82" s="282">
        <f>SUM(F248+F381+F531+F710+F841+F1006+F1179+F1329+F1469+F1620+F1780+F1917+F2062+F2212+F2366+F2506)</f>
        <v>27110</v>
      </c>
    </row>
    <row r="83" spans="1:6" ht="15">
      <c r="A83" s="9"/>
      <c r="B83" s="13">
        <v>4318</v>
      </c>
      <c r="C83" s="13"/>
      <c r="D83" s="13" t="s">
        <v>79</v>
      </c>
      <c r="E83" s="30">
        <f>SUM(E249+E382+E536+E711+E842+E1007+E1180+E1330+E1470+E1621+E1781+E1918+E2063+E2213+E2367+E2507)</f>
        <v>39000</v>
      </c>
      <c r="F83" s="282">
        <f>SUM(F249+F382+F536+F711+F842+F1007+F1180+F1330+F1470+F1621+F1781+F1918+F2063+F2213+F2367+F2507)</f>
        <v>47840</v>
      </c>
    </row>
    <row r="84" spans="1:6" ht="15">
      <c r="A84" s="9"/>
      <c r="B84" s="16"/>
      <c r="C84" s="16">
        <v>43181</v>
      </c>
      <c r="D84" s="13" t="s">
        <v>79</v>
      </c>
      <c r="E84" s="30">
        <f>SUM(E250+E383+E537+E712+E843+E1008+E1181+E1331+E1471+E1622+E1782+E1919+E2064+E2214+E2368+E2508)</f>
        <v>4000</v>
      </c>
      <c r="F84" s="282">
        <f>SUM(F250+F383+F537+F712+F843+F1008+F1181+F1331+F1471+F1622+F1782+F1919+F2064+F2214+F2368+F2508)</f>
        <v>2900</v>
      </c>
    </row>
    <row r="85" spans="1:6" ht="15">
      <c r="A85" s="9"/>
      <c r="B85" s="16"/>
      <c r="C85" s="16">
        <v>43182</v>
      </c>
      <c r="D85" s="16" t="s">
        <v>80</v>
      </c>
      <c r="E85" s="30">
        <f aca="true" t="shared" si="8" ref="E85:F88">SUM(E251+E384+E540+E713+E844+E1009+E1182+E1332+E1472+E1623+E1783+E1920+E2065+E2215+E2369+E2509)</f>
        <v>30000</v>
      </c>
      <c r="F85" s="282">
        <f t="shared" si="8"/>
        <v>8640</v>
      </c>
    </row>
    <row r="86" spans="1:6" ht="15">
      <c r="A86" s="9"/>
      <c r="B86" s="16"/>
      <c r="C86" s="16">
        <v>43183</v>
      </c>
      <c r="D86" s="16" t="s">
        <v>81</v>
      </c>
      <c r="E86" s="30">
        <f t="shared" si="8"/>
        <v>5000</v>
      </c>
      <c r="F86" s="282">
        <f t="shared" si="8"/>
        <v>36300</v>
      </c>
    </row>
    <row r="87" spans="1:6" ht="15">
      <c r="A87" s="9"/>
      <c r="B87" s="13">
        <v>4319</v>
      </c>
      <c r="C87" s="13"/>
      <c r="D87" s="13" t="s">
        <v>82</v>
      </c>
      <c r="E87" s="30">
        <f t="shared" si="8"/>
        <v>41400</v>
      </c>
      <c r="F87" s="282">
        <f t="shared" si="8"/>
        <v>2800</v>
      </c>
    </row>
    <row r="88" spans="1:6" ht="15">
      <c r="A88" s="9"/>
      <c r="B88" s="16"/>
      <c r="C88" s="16">
        <v>43191</v>
      </c>
      <c r="D88" s="16" t="s">
        <v>83</v>
      </c>
      <c r="E88" s="30">
        <f t="shared" si="8"/>
        <v>4000</v>
      </c>
      <c r="F88" s="282">
        <f t="shared" si="8"/>
        <v>1600</v>
      </c>
    </row>
    <row r="89" spans="1:6" ht="15">
      <c r="A89" s="9"/>
      <c r="B89" s="16"/>
      <c r="C89" s="16">
        <v>43192</v>
      </c>
      <c r="D89" s="16" t="s">
        <v>84</v>
      </c>
      <c r="E89" s="30">
        <f aca="true" t="shared" si="9" ref="E89:F99">SUM(E255+E388+E546+E717+E848+E1013+E1186+E1336+E1476+E1627+E1787+E1924+E2069+E2219+E2373+E2513)</f>
        <v>20000</v>
      </c>
      <c r="F89" s="282">
        <f t="shared" si="9"/>
        <v>1200</v>
      </c>
    </row>
    <row r="90" spans="1:6" ht="15">
      <c r="A90" s="9"/>
      <c r="B90" s="16"/>
      <c r="C90" s="16">
        <v>43193</v>
      </c>
      <c r="D90" s="16" t="s">
        <v>85</v>
      </c>
      <c r="E90" s="30">
        <f t="shared" si="9"/>
        <v>200</v>
      </c>
      <c r="F90" s="282">
        <f t="shared" si="9"/>
        <v>0</v>
      </c>
    </row>
    <row r="91" spans="1:6" ht="15">
      <c r="A91" s="9"/>
      <c r="B91" s="13"/>
      <c r="C91" s="13">
        <v>43194</v>
      </c>
      <c r="D91" s="13" t="s">
        <v>86</v>
      </c>
      <c r="E91" s="30">
        <f t="shared" si="9"/>
        <v>200</v>
      </c>
      <c r="F91" s="282">
        <f t="shared" si="9"/>
        <v>0</v>
      </c>
    </row>
    <row r="92" spans="1:6" ht="16.5" thickBot="1">
      <c r="A92" s="22"/>
      <c r="B92" s="48"/>
      <c r="C92" s="23">
        <v>43195</v>
      </c>
      <c r="D92" s="48" t="s">
        <v>87</v>
      </c>
      <c r="E92" s="25">
        <f t="shared" si="9"/>
        <v>17000</v>
      </c>
      <c r="F92" s="282">
        <f t="shared" si="9"/>
        <v>0</v>
      </c>
    </row>
    <row r="93" spans="1:6" ht="16.5" thickBot="1">
      <c r="A93" s="5">
        <v>432</v>
      </c>
      <c r="B93" s="67"/>
      <c r="C93" s="68"/>
      <c r="D93" s="69" t="s">
        <v>88</v>
      </c>
      <c r="E93" s="54">
        <f t="shared" si="9"/>
        <v>1020000</v>
      </c>
      <c r="F93" s="282">
        <f t="shared" si="9"/>
        <v>687818.2400000001</v>
      </c>
    </row>
    <row r="94" spans="1:6" ht="15">
      <c r="A94" s="4"/>
      <c r="B94" s="32">
        <v>4326</v>
      </c>
      <c r="C94" s="32"/>
      <c r="D94" s="32" t="s">
        <v>89</v>
      </c>
      <c r="E94" s="70">
        <f t="shared" si="9"/>
        <v>1020000</v>
      </c>
      <c r="F94" s="282">
        <f t="shared" si="9"/>
        <v>687818.2400000001</v>
      </c>
    </row>
    <row r="95" spans="1:6" ht="15">
      <c r="A95" s="9"/>
      <c r="B95" s="13"/>
      <c r="C95" s="13">
        <v>43261</v>
      </c>
      <c r="D95" s="14" t="s">
        <v>90</v>
      </c>
      <c r="E95" s="30">
        <f t="shared" si="9"/>
        <v>280000</v>
      </c>
      <c r="F95" s="282">
        <f t="shared" si="9"/>
        <v>224681.82</v>
      </c>
    </row>
    <row r="96" spans="1:6" ht="15">
      <c r="A96" s="9"/>
      <c r="B96" s="13"/>
      <c r="C96" s="13">
        <v>43262</v>
      </c>
      <c r="D96" s="13" t="s">
        <v>91</v>
      </c>
      <c r="E96" s="30">
        <f t="shared" si="9"/>
        <v>100000</v>
      </c>
      <c r="F96" s="282">
        <f t="shared" si="9"/>
        <v>82100</v>
      </c>
    </row>
    <row r="97" spans="1:6" ht="15">
      <c r="A97" s="9"/>
      <c r="B97" s="13"/>
      <c r="C97" s="13">
        <v>43263</v>
      </c>
      <c r="D97" s="13" t="s">
        <v>92</v>
      </c>
      <c r="E97" s="30">
        <f t="shared" si="9"/>
        <v>150000</v>
      </c>
      <c r="F97" s="282">
        <f t="shared" si="9"/>
        <v>119200</v>
      </c>
    </row>
    <row r="98" spans="1:6" ht="15">
      <c r="A98" s="9"/>
      <c r="B98" s="13"/>
      <c r="C98" s="13">
        <v>43264</v>
      </c>
      <c r="D98" s="13" t="s">
        <v>93</v>
      </c>
      <c r="E98" s="30">
        <f t="shared" si="9"/>
        <v>150000</v>
      </c>
      <c r="F98" s="282">
        <f t="shared" si="9"/>
        <v>112550</v>
      </c>
    </row>
    <row r="99" spans="1:6" ht="15">
      <c r="A99" s="9"/>
      <c r="B99" s="13"/>
      <c r="C99" s="13">
        <v>43265</v>
      </c>
      <c r="D99" s="63" t="s">
        <v>94</v>
      </c>
      <c r="E99" s="30">
        <f t="shared" si="9"/>
        <v>100000</v>
      </c>
      <c r="F99" s="282">
        <f t="shared" si="9"/>
        <v>78985.31</v>
      </c>
    </row>
    <row r="100" spans="1:6" ht="15" hidden="1">
      <c r="A100" s="9"/>
      <c r="B100" s="13"/>
      <c r="C100" s="13">
        <v>43266</v>
      </c>
      <c r="D100" s="13" t="s">
        <v>95</v>
      </c>
      <c r="E100" s="30">
        <f>SUM(E266+E399+E557+E728+E859+E1024+E1197+E1347+E1487+E1638+E1798+E1935+E2080+E2230+E2384+E2523)</f>
        <v>0</v>
      </c>
      <c r="F100" s="282">
        <f>SUM(F266+F399+F557+F728+F859+F1024+F1197+F1347+F1487+F1638+F1798+F1935+F2080+F2230+F2384+F2523)</f>
        <v>5000</v>
      </c>
    </row>
    <row r="101" spans="1:6" ht="15">
      <c r="A101" s="9"/>
      <c r="B101" s="13"/>
      <c r="C101" s="13">
        <v>43267</v>
      </c>
      <c r="D101" s="43" t="s">
        <v>330</v>
      </c>
      <c r="E101" s="30">
        <f>SUM(E267+E400+E558+E729+E860+E1025+E1198+E1348+E1488+E1639+E1799+E1936+E2081+E2231+E2385+E2525)</f>
        <v>70000</v>
      </c>
      <c r="F101" s="282">
        <f>SUM(F267+F400+F558+F729+F860+F1025+F1198+F1348+F1488+F1639+F1799+F1936+F2081+F2231+F2385+F2525)</f>
        <v>0</v>
      </c>
    </row>
    <row r="102" spans="1:6" ht="15">
      <c r="A102" s="9"/>
      <c r="B102" s="13"/>
      <c r="C102" s="13">
        <v>43268</v>
      </c>
      <c r="D102" s="71" t="s">
        <v>323</v>
      </c>
      <c r="E102" s="30">
        <f>SUM(E268+E401+E559+E730+E861+E1027+E1199+E1349+E1489+E1640+E1800+E1937+E2082+E2232+E2386+E2526)</f>
        <v>20000</v>
      </c>
      <c r="F102" s="282">
        <f>SUM(F268+F401+F559+F730+F861+F1027+F1199+F1349+F1489+F1640+F1800+F1937+F2082+F2232+F2386+F2526)</f>
        <v>0</v>
      </c>
    </row>
    <row r="103" spans="1:6" ht="15">
      <c r="A103" s="41"/>
      <c r="B103" s="71"/>
      <c r="C103" s="72">
        <v>43269</v>
      </c>
      <c r="D103" s="71" t="s">
        <v>98</v>
      </c>
      <c r="E103" s="15">
        <f>SUM(E269+E402+E560+E731+E862+E1028+E1200+E1350+E1490+E1641+E1801+E1938+E2083+E2233+E2387+E2527)</f>
        <v>50000</v>
      </c>
      <c r="F103" s="282">
        <f>SUM(F269+F402+F560+F731+F862+F1028+F1200+F1350+F1490+F1641+F1801+F1938+F2083+F2233+F2387+F2527)</f>
        <v>65301.11</v>
      </c>
    </row>
    <row r="104" spans="1:6" ht="16.5" thickBot="1">
      <c r="A104" s="44"/>
      <c r="B104" s="45"/>
      <c r="C104" s="45">
        <v>432612</v>
      </c>
      <c r="D104" s="45" t="s">
        <v>275</v>
      </c>
      <c r="E104" s="25">
        <f>E561+E1026</f>
        <v>100000</v>
      </c>
      <c r="F104" s="282">
        <f>F561+F1026</f>
        <v>0</v>
      </c>
    </row>
    <row r="105" spans="1:6" ht="16.5" thickBot="1">
      <c r="A105" s="73">
        <v>44</v>
      </c>
      <c r="B105" s="67"/>
      <c r="C105" s="67"/>
      <c r="D105" s="74" t="s">
        <v>99</v>
      </c>
      <c r="E105" s="54">
        <f aca="true" t="shared" si="10" ref="E105:F109">SUM(E270+E403+E562+E732+E863+E1029+E1201+E1351+E1491+E1642+E1802+E1939+E2084+E2234+E2388+E2528)</f>
        <v>8465000</v>
      </c>
      <c r="F105" s="282">
        <f t="shared" si="10"/>
        <v>576068.72</v>
      </c>
    </row>
    <row r="106" spans="1:6" ht="15">
      <c r="A106" s="9">
        <v>441</v>
      </c>
      <c r="B106" s="10"/>
      <c r="C106" s="75"/>
      <c r="D106" s="76" t="s">
        <v>100</v>
      </c>
      <c r="E106" s="36">
        <f t="shared" si="10"/>
        <v>8465000</v>
      </c>
      <c r="F106" s="282">
        <f t="shared" si="10"/>
        <v>576068.72</v>
      </c>
    </row>
    <row r="107" spans="1:6" ht="15">
      <c r="A107" s="9"/>
      <c r="B107" s="13">
        <v>4411</v>
      </c>
      <c r="C107" s="13"/>
      <c r="D107" s="13" t="s">
        <v>101</v>
      </c>
      <c r="E107" s="30">
        <f t="shared" si="10"/>
        <v>1000</v>
      </c>
      <c r="F107" s="282">
        <f t="shared" si="10"/>
        <v>0</v>
      </c>
    </row>
    <row r="108" spans="1:6" ht="15">
      <c r="A108" s="9"/>
      <c r="B108" s="13">
        <v>4412</v>
      </c>
      <c r="C108" s="13"/>
      <c r="D108" s="14" t="s">
        <v>102</v>
      </c>
      <c r="E108" s="30">
        <f t="shared" si="10"/>
        <v>7581000</v>
      </c>
      <c r="F108" s="282">
        <f t="shared" si="10"/>
        <v>466138.18</v>
      </c>
    </row>
    <row r="109" spans="1:6" ht="15">
      <c r="A109" s="9"/>
      <c r="B109" s="13"/>
      <c r="C109" s="13">
        <v>44121</v>
      </c>
      <c r="D109" s="13" t="s">
        <v>103</v>
      </c>
      <c r="E109" s="30">
        <f t="shared" si="10"/>
        <v>478000</v>
      </c>
      <c r="F109" s="282">
        <f t="shared" si="10"/>
        <v>0</v>
      </c>
    </row>
    <row r="110" spans="1:6" ht="15">
      <c r="A110" s="9"/>
      <c r="B110" s="13"/>
      <c r="C110" s="13">
        <v>44122</v>
      </c>
      <c r="D110" s="14" t="s">
        <v>104</v>
      </c>
      <c r="E110" s="30">
        <f>SUM(E275+E408+E567+E737+E868+E1051+E1206+E1356+E1496+E1647+E1807+E1944+E2089+E2239+E2393+E2533)</f>
        <v>80000</v>
      </c>
      <c r="F110" s="282">
        <f>SUM(F275+F408+F567+F737+F868+F1051+F1206+F1356+F1496+F1647+F1807+F1944+F2089+F2239+F2393+F2533)</f>
        <v>0</v>
      </c>
    </row>
    <row r="111" spans="1:6" ht="15" hidden="1">
      <c r="A111" s="9"/>
      <c r="B111" s="13"/>
      <c r="C111" s="13">
        <v>44123</v>
      </c>
      <c r="D111" s="13" t="s">
        <v>105</v>
      </c>
      <c r="E111" s="30">
        <f>SUM(E276+E409+E568+E738+E869+E1056+E1207+E1357+E1497+E1648+E1808+E1945+E2090+E2240+E2394+E2534)</f>
        <v>0</v>
      </c>
      <c r="F111" s="282">
        <f>SUM(F276+F409+F568+F738+F869+F1056+F1207+F1357+F1497+F1648+F1808+F1945+F2090+F2240+F2394+F2534)</f>
        <v>0</v>
      </c>
    </row>
    <row r="112" spans="1:6" ht="15" hidden="1">
      <c r="A112" s="9"/>
      <c r="B112" s="13"/>
      <c r="C112" s="13">
        <v>44124</v>
      </c>
      <c r="D112" s="13" t="s">
        <v>106</v>
      </c>
      <c r="E112" s="30">
        <f>SUM(E277+E410+E569+E739+E870+E1060+E1208+E1358+E1498+E1649+E1809+E1946+E2091+E2241+E2395+E22542)</f>
        <v>0</v>
      </c>
      <c r="F112" s="282">
        <f>SUM(F277+F410+F569+F739+F870+F1060+F1208+F1358+F1498+F1649+F1809+F1946+F2091+F2241+F2395+F22542)</f>
        <v>0</v>
      </c>
    </row>
    <row r="113" spans="1:6" ht="15">
      <c r="A113" s="9"/>
      <c r="B113" s="13"/>
      <c r="C113" s="13">
        <v>44125</v>
      </c>
      <c r="D113" s="13" t="s">
        <v>107</v>
      </c>
      <c r="E113" s="30">
        <f>SUM(E278+E411+E570+E740+E871+E1062+E1209+E1359+E1499+E1650+E1810+E1947+E2092+E2242+E2396+E2536)</f>
        <v>40000</v>
      </c>
      <c r="F113" s="282">
        <f>SUM(F278+F411+F570+F740+F871+F1062+F1209+F1359+F1499+F1650+F1810+F1947+F2092+F2242+F2396+F2536)</f>
        <v>0</v>
      </c>
    </row>
    <row r="114" spans="1:6" ht="15">
      <c r="A114" s="9"/>
      <c r="B114" s="13"/>
      <c r="C114" s="13">
        <v>44126</v>
      </c>
      <c r="D114" s="13" t="s">
        <v>108</v>
      </c>
      <c r="E114" s="30">
        <f>SUM(E279+E412+E571+E741+E872+E1064+E1210+E1360+E1500+E1651+E1811+E1948+E2093+E2243+E2397+E2537)</f>
        <v>433000</v>
      </c>
      <c r="F114" s="282">
        <f>SUM(F279+F412+F571+F741+F872+F1064+F1210+F1360+F1500+F1651+F1811+F1948+F2093+F2243+F2397+F2537)</f>
        <v>0</v>
      </c>
    </row>
    <row r="115" spans="1:6" ht="15">
      <c r="A115" s="9"/>
      <c r="B115" s="13"/>
      <c r="C115" s="13">
        <v>44127</v>
      </c>
      <c r="D115" s="13" t="s">
        <v>109</v>
      </c>
      <c r="E115" s="30">
        <f>SUM(E280+E413+E572+E742+E873+E1067+E1211+E1361+E1501+E1652+E1812+E1949+E2094+E2244+E2398+E2538)</f>
        <v>4000000</v>
      </c>
      <c r="F115" s="282">
        <f>SUM(F280+F413+F572+F742+F873+F1067+F1211+F1361+F1501+F1652+F1812+F1949+F2094+F2244+F2398+F2538)</f>
        <v>369518.5</v>
      </c>
    </row>
    <row r="116" spans="1:6" ht="15">
      <c r="A116" s="9"/>
      <c r="B116" s="13"/>
      <c r="C116" s="13">
        <v>44128</v>
      </c>
      <c r="D116" s="13" t="s">
        <v>66</v>
      </c>
      <c r="E116" s="30">
        <f>SUM(E281+E414+E573+E743+E874+E1070+E1212+E1362+E1502+E1653+E1813+E1950+E2095+E2245+E2399+E2539)</f>
        <v>2550000</v>
      </c>
      <c r="F116" s="282">
        <f>SUM(F281+F414+F573+F743+F874+F1070+F1212+F1362+F1502+F1653+F1813+F1950+F2095+F2245+F2399+F2539)</f>
        <v>96619.68</v>
      </c>
    </row>
    <row r="117" spans="1:6" ht="15">
      <c r="A117" s="9"/>
      <c r="B117" s="13">
        <v>4413</v>
      </c>
      <c r="C117" s="13"/>
      <c r="D117" s="13" t="s">
        <v>110</v>
      </c>
      <c r="E117" s="30">
        <f>SUM(E282+E415+E574+E744+E875+E1080+E1213+E1363+E1503+E1654+E1814+E1951+E2096+E2246+E2400+E2540)</f>
        <v>457000</v>
      </c>
      <c r="F117" s="282">
        <f>SUM(F282+F415+F574+F744+F875+F1080+F1213+F1363+F1503+F1654+F1814+F1951+F2096+F2246+F2400+F2540)</f>
        <v>86011.2</v>
      </c>
    </row>
    <row r="118" spans="1:6" ht="15">
      <c r="A118" s="9"/>
      <c r="B118" s="13">
        <v>4415</v>
      </c>
      <c r="C118" s="13"/>
      <c r="D118" s="13" t="s">
        <v>111</v>
      </c>
      <c r="E118" s="30">
        <f>SUM(E283+E416+E575+E745+E876+E1083+E1214+E1364+E1504+E1655+E1815+E1952+E2097+E2247+E2401+E2541)</f>
        <v>375000</v>
      </c>
      <c r="F118" s="282">
        <f>SUM(F283+F416+F575+F745+F876+F1083+F1214+F1364+F1504+F1655+F1815+F1952+F2097+F2247+F2401+F2541)</f>
        <v>23919.34</v>
      </c>
    </row>
    <row r="119" spans="1:6" ht="16.5" thickBot="1">
      <c r="A119" s="9"/>
      <c r="B119" s="16">
        <v>4416</v>
      </c>
      <c r="C119" s="16"/>
      <c r="D119" s="16" t="s">
        <v>112</v>
      </c>
      <c r="E119" s="15">
        <f>SUM(E284+E417+E578+E746+E877+E1084+E1217+E1365+E1505+E1656+E1816+E1955+E2098+E2248)</f>
        <v>51000</v>
      </c>
      <c r="F119" s="282">
        <f>SUM(F284+F417+F578+F746+F877+F1084+F1217+F1365+F1505+F1656+F1816+F1955+F2098+F2248)</f>
        <v>0</v>
      </c>
    </row>
    <row r="120" spans="1:6" ht="15">
      <c r="A120" s="4">
        <v>45</v>
      </c>
      <c r="B120" s="28"/>
      <c r="C120" s="28"/>
      <c r="D120" s="253" t="s">
        <v>234</v>
      </c>
      <c r="E120" s="33">
        <f aca="true" t="shared" si="11" ref="E120:E121">SUM(E747)</f>
        <v>10000</v>
      </c>
      <c r="F120" s="282">
        <f aca="true" t="shared" si="12" ref="F120">SUM(F747)</f>
        <v>0</v>
      </c>
    </row>
    <row r="121" spans="1:6" ht="15">
      <c r="A121" s="9">
        <v>451</v>
      </c>
      <c r="B121" s="247"/>
      <c r="C121" s="247"/>
      <c r="D121" s="250" t="s">
        <v>242</v>
      </c>
      <c r="E121" s="155">
        <f t="shared" si="11"/>
        <v>10000</v>
      </c>
      <c r="F121" s="282">
        <f aca="true" t="shared" si="13" ref="F121">SUM(F748)</f>
        <v>0</v>
      </c>
    </row>
    <row r="122" spans="1:6" ht="16.5" thickBot="1">
      <c r="A122" s="254"/>
      <c r="B122" s="13">
        <v>4511</v>
      </c>
      <c r="C122" s="13"/>
      <c r="D122" s="13" t="s">
        <v>289</v>
      </c>
      <c r="E122" s="30">
        <f>SUM(E749)</f>
        <v>10000</v>
      </c>
      <c r="F122" s="282">
        <f>SUM(F749)</f>
        <v>0</v>
      </c>
    </row>
    <row r="123" spans="1:6" ht="16.5" hidden="1" thickBot="1">
      <c r="A123" s="254"/>
      <c r="B123" s="13">
        <v>4512</v>
      </c>
      <c r="C123" s="13"/>
      <c r="D123" s="13" t="s">
        <v>290</v>
      </c>
      <c r="E123" s="30">
        <f aca="true" t="shared" si="14" ref="E123:E125">SUM(E750)</f>
        <v>0</v>
      </c>
      <c r="F123" s="282">
        <f aca="true" t="shared" si="15" ref="F123">SUM(F750)</f>
        <v>0</v>
      </c>
    </row>
    <row r="124" spans="1:6" ht="16.5" hidden="1" thickBot="1">
      <c r="A124" s="254"/>
      <c r="B124" s="13">
        <v>4513</v>
      </c>
      <c r="C124" s="13"/>
      <c r="D124" s="13" t="s">
        <v>291</v>
      </c>
      <c r="E124" s="30">
        <f t="shared" si="14"/>
        <v>0</v>
      </c>
      <c r="F124" s="282">
        <f aca="true" t="shared" si="16" ref="F124">SUM(F751)</f>
        <v>0</v>
      </c>
    </row>
    <row r="125" spans="1:6" ht="16.5" hidden="1" thickBot="1">
      <c r="A125" s="255"/>
      <c r="B125" s="23">
        <v>4515</v>
      </c>
      <c r="C125" s="23"/>
      <c r="D125" s="23" t="s">
        <v>292</v>
      </c>
      <c r="E125" s="25">
        <f t="shared" si="14"/>
        <v>0</v>
      </c>
      <c r="F125" s="282">
        <f aca="true" t="shared" si="17" ref="F125">SUM(F752)</f>
        <v>0</v>
      </c>
    </row>
    <row r="126" spans="1:6" ht="16.5" thickBot="1">
      <c r="A126" s="257">
        <v>46</v>
      </c>
      <c r="B126" s="256"/>
      <c r="C126" s="26"/>
      <c r="D126" s="77" t="s">
        <v>113</v>
      </c>
      <c r="E126" s="12">
        <f aca="true" t="shared" si="18" ref="E126:F128">SUM(E291+E424+E585+E753+E884+E1093+E1224+E1372+E1512+E1663+E1823+E1962+E2105+E2255)</f>
        <v>2434500</v>
      </c>
      <c r="F126" s="282">
        <f t="shared" si="18"/>
        <v>3789688.41</v>
      </c>
    </row>
    <row r="127" spans="1:6" ht="15">
      <c r="A127" s="4">
        <v>461</v>
      </c>
      <c r="B127" s="32"/>
      <c r="C127" s="32"/>
      <c r="D127" s="20" t="s">
        <v>114</v>
      </c>
      <c r="E127" s="33">
        <f t="shared" si="18"/>
        <v>1035000</v>
      </c>
      <c r="F127" s="282">
        <f t="shared" si="18"/>
        <v>619975.5199999999</v>
      </c>
    </row>
    <row r="128" spans="1:6" ht="15">
      <c r="A128" s="9"/>
      <c r="B128" s="13">
        <v>4611</v>
      </c>
      <c r="C128" s="62"/>
      <c r="D128" s="13" t="s">
        <v>293</v>
      </c>
      <c r="E128" s="30">
        <f t="shared" si="18"/>
        <v>535000</v>
      </c>
      <c r="F128" s="282">
        <f t="shared" si="18"/>
        <v>599316.19</v>
      </c>
    </row>
    <row r="129" spans="1:6" ht="16.5" thickBot="1">
      <c r="A129" s="22"/>
      <c r="B129" s="48">
        <v>4612</v>
      </c>
      <c r="C129" s="49"/>
      <c r="D129" s="48" t="s">
        <v>294</v>
      </c>
      <c r="E129" s="128">
        <f>SUM(E758)</f>
        <v>500000</v>
      </c>
      <c r="F129" s="282">
        <f>SUM(F758)</f>
        <v>20659.33</v>
      </c>
    </row>
    <row r="130" spans="1:6" ht="16.5" hidden="1" thickBot="1">
      <c r="A130" s="9">
        <v>462</v>
      </c>
      <c r="B130" s="10"/>
      <c r="C130" s="75"/>
      <c r="D130" s="78" t="s">
        <v>116</v>
      </c>
      <c r="E130" s="36">
        <f aca="true" t="shared" si="19" ref="E130:F136">SUM(E294+E427+E588+E759+E887+E1096+E1227+E1375+E1515+E1666+E1826+E1965+E2108+E2258)</f>
        <v>0</v>
      </c>
      <c r="F130" s="282">
        <f t="shared" si="19"/>
        <v>0</v>
      </c>
    </row>
    <row r="131" spans="1:6" ht="16.5" hidden="1" thickBot="1">
      <c r="A131" s="9"/>
      <c r="B131" s="26">
        <v>4621</v>
      </c>
      <c r="C131" s="27"/>
      <c r="D131" s="26" t="s">
        <v>117</v>
      </c>
      <c r="E131" s="15">
        <f t="shared" si="19"/>
        <v>0</v>
      </c>
      <c r="F131" s="282">
        <f t="shared" si="19"/>
        <v>0</v>
      </c>
    </row>
    <row r="132" spans="1:6" ht="15">
      <c r="A132" s="4">
        <v>463</v>
      </c>
      <c r="B132" s="18"/>
      <c r="C132" s="19"/>
      <c r="D132" s="20" t="s">
        <v>118</v>
      </c>
      <c r="E132" s="33">
        <f t="shared" si="19"/>
        <v>1399500</v>
      </c>
      <c r="F132" s="282">
        <f t="shared" si="19"/>
        <v>3169712.89</v>
      </c>
    </row>
    <row r="133" spans="1:6" ht="16.5" thickBot="1">
      <c r="A133" s="22"/>
      <c r="B133" s="23">
        <v>4631</v>
      </c>
      <c r="C133" s="23"/>
      <c r="D133" s="24" t="s">
        <v>118</v>
      </c>
      <c r="E133" s="25">
        <f t="shared" si="19"/>
        <v>1399500</v>
      </c>
      <c r="F133" s="282">
        <f t="shared" si="19"/>
        <v>3169712.89</v>
      </c>
    </row>
    <row r="134" spans="1:6" ht="16.5" thickBot="1">
      <c r="A134" s="9">
        <v>47</v>
      </c>
      <c r="B134" s="26"/>
      <c r="C134" s="27"/>
      <c r="D134" s="77" t="s">
        <v>119</v>
      </c>
      <c r="E134" s="12">
        <f t="shared" si="19"/>
        <v>10000</v>
      </c>
      <c r="F134" s="282">
        <f t="shared" si="19"/>
        <v>5000</v>
      </c>
    </row>
    <row r="135" spans="1:6" ht="15">
      <c r="A135" s="4"/>
      <c r="B135" s="32">
        <v>4711</v>
      </c>
      <c r="C135" s="32"/>
      <c r="D135" s="79" t="s">
        <v>120</v>
      </c>
      <c r="E135" s="70">
        <f t="shared" si="19"/>
        <v>5000</v>
      </c>
      <c r="F135" s="282">
        <f t="shared" si="19"/>
        <v>5000</v>
      </c>
    </row>
    <row r="136" spans="1:6" ht="16.5" thickBot="1">
      <c r="A136" s="22"/>
      <c r="B136" s="23">
        <v>4721</v>
      </c>
      <c r="C136" s="23"/>
      <c r="D136" s="24" t="s">
        <v>121</v>
      </c>
      <c r="E136" s="25">
        <f t="shared" si="19"/>
        <v>5000</v>
      </c>
      <c r="F136" s="283">
        <f t="shared" si="19"/>
        <v>0</v>
      </c>
    </row>
    <row r="137" spans="1:5" ht="15">
      <c r="A137" s="80"/>
      <c r="B137" s="81"/>
      <c r="C137" s="81"/>
      <c r="D137" s="80"/>
      <c r="E137" s="82"/>
    </row>
    <row r="138" spans="1:5" ht="15">
      <c r="A138" s="80"/>
      <c r="B138" s="81"/>
      <c r="C138" s="81"/>
      <c r="D138" s="80"/>
      <c r="E138" s="82"/>
    </row>
    <row r="139" spans="1:5" ht="15">
      <c r="A139" s="80"/>
      <c r="B139" s="81"/>
      <c r="C139" s="81"/>
      <c r="D139" s="80"/>
      <c r="E139" s="82"/>
    </row>
    <row r="140" spans="1:5" ht="15">
      <c r="A140" s="80"/>
      <c r="B140" s="81"/>
      <c r="C140" s="81"/>
      <c r="D140" s="80"/>
      <c r="E140" s="82"/>
    </row>
    <row r="141" spans="1:5" ht="15">
      <c r="A141" s="80"/>
      <c r="B141" s="81"/>
      <c r="C141" s="81"/>
      <c r="D141" s="80"/>
      <c r="E141" s="82"/>
    </row>
    <row r="142" spans="1:5" ht="15">
      <c r="A142" s="80"/>
      <c r="B142" s="81"/>
      <c r="C142" s="81"/>
      <c r="D142" s="80"/>
      <c r="E142" s="82"/>
    </row>
    <row r="143" spans="1:5" ht="15">
      <c r="A143" s="80"/>
      <c r="B143" s="81"/>
      <c r="C143" s="81"/>
      <c r="D143" s="80"/>
      <c r="E143" s="82"/>
    </row>
    <row r="144" spans="1:5" ht="15">
      <c r="A144" s="80"/>
      <c r="B144" s="81"/>
      <c r="C144" s="81"/>
      <c r="D144" s="80"/>
      <c r="E144" s="82"/>
    </row>
    <row r="145" spans="1:5" ht="15">
      <c r="A145" s="80"/>
      <c r="B145" s="81"/>
      <c r="C145" s="81"/>
      <c r="D145" s="80"/>
      <c r="E145" s="82"/>
    </row>
    <row r="146" spans="1:5" ht="15">
      <c r="A146" s="80"/>
      <c r="B146" s="81"/>
      <c r="C146" s="81"/>
      <c r="D146" s="80"/>
      <c r="E146" s="82"/>
    </row>
    <row r="147" spans="1:5" ht="15">
      <c r="A147" s="80"/>
      <c r="B147" s="81"/>
      <c r="C147" s="81"/>
      <c r="D147" s="80"/>
      <c r="E147" s="82"/>
    </row>
    <row r="148" spans="1:5" ht="15">
      <c r="A148" s="80"/>
      <c r="B148" s="81"/>
      <c r="C148" s="81"/>
      <c r="D148" s="80"/>
      <c r="E148" s="82"/>
    </row>
    <row r="149" spans="1:5" ht="15">
      <c r="A149" s="80"/>
      <c r="B149" s="81"/>
      <c r="C149" s="81"/>
      <c r="D149" s="80"/>
      <c r="E149" s="82"/>
    </row>
    <row r="150" spans="1:5" ht="15">
      <c r="A150" s="80"/>
      <c r="B150" s="81"/>
      <c r="C150" s="81"/>
      <c r="D150" s="80"/>
      <c r="E150" s="82"/>
    </row>
    <row r="151" spans="1:5" ht="15">
      <c r="A151" s="80"/>
      <c r="B151" s="81"/>
      <c r="C151" s="81"/>
      <c r="D151" s="80"/>
      <c r="E151" s="82"/>
    </row>
    <row r="152" spans="1:5" ht="15">
      <c r="A152" s="80"/>
      <c r="B152" s="81"/>
      <c r="C152" s="81"/>
      <c r="D152" s="80"/>
      <c r="E152" s="82"/>
    </row>
    <row r="153" spans="1:5" ht="15">
      <c r="A153" s="80"/>
      <c r="B153" s="81"/>
      <c r="C153" s="81"/>
      <c r="D153" s="80"/>
      <c r="E153" s="82"/>
    </row>
    <row r="154" spans="1:5" ht="15">
      <c r="A154" s="80"/>
      <c r="B154" s="81"/>
      <c r="C154" s="81"/>
      <c r="D154" s="80"/>
      <c r="E154" s="82"/>
    </row>
    <row r="155" spans="1:5" ht="15">
      <c r="A155" s="80"/>
      <c r="B155" s="81"/>
      <c r="C155" s="81"/>
      <c r="D155" s="80"/>
      <c r="E155" s="82"/>
    </row>
    <row r="156" spans="1:5" ht="15">
      <c r="A156" s="80"/>
      <c r="B156" s="81"/>
      <c r="C156" s="81"/>
      <c r="D156" s="80"/>
      <c r="E156" s="82"/>
    </row>
    <row r="157" spans="1:5" ht="15">
      <c r="A157" s="80"/>
      <c r="B157" s="81"/>
      <c r="C157" s="81"/>
      <c r="D157" s="80"/>
      <c r="E157" s="82"/>
    </row>
    <row r="158" spans="1:5" ht="15">
      <c r="A158" s="80"/>
      <c r="B158" s="81"/>
      <c r="C158" s="81"/>
      <c r="D158" s="80"/>
      <c r="E158" s="82"/>
    </row>
    <row r="159" spans="1:5" ht="15">
      <c r="A159" s="80"/>
      <c r="B159" s="81"/>
      <c r="C159" s="81"/>
      <c r="D159" s="80"/>
      <c r="E159" s="82"/>
    </row>
    <row r="160" spans="1:5" ht="15">
      <c r="A160" s="80"/>
      <c r="B160" s="81"/>
      <c r="C160" s="81"/>
      <c r="D160" s="80"/>
      <c r="E160" s="82"/>
    </row>
    <row r="161" spans="1:5" ht="15">
      <c r="A161" s="80"/>
      <c r="B161" s="81"/>
      <c r="C161" s="81"/>
      <c r="D161" s="80"/>
      <c r="E161" s="82"/>
    </row>
    <row r="162" spans="1:5" ht="15">
      <c r="A162" s="80"/>
      <c r="B162" s="81"/>
      <c r="C162" s="81"/>
      <c r="D162" s="80"/>
      <c r="E162" s="82"/>
    </row>
    <row r="163" spans="1:5" ht="15">
      <c r="A163" s="80"/>
      <c r="B163" s="81"/>
      <c r="C163" s="81"/>
      <c r="D163" s="80"/>
      <c r="E163" s="82"/>
    </row>
    <row r="164" spans="1:5" ht="15">
      <c r="A164" s="80"/>
      <c r="B164" s="81"/>
      <c r="C164" s="81"/>
      <c r="D164" s="80"/>
      <c r="E164" s="82"/>
    </row>
    <row r="165" spans="1:5" ht="15">
      <c r="A165" s="80"/>
      <c r="B165" s="81"/>
      <c r="C165" s="81"/>
      <c r="D165" s="80"/>
      <c r="E165" s="82"/>
    </row>
    <row r="166" spans="1:5" ht="15">
      <c r="A166" s="80"/>
      <c r="B166" s="81"/>
      <c r="C166" s="81"/>
      <c r="D166" s="80"/>
      <c r="E166" s="82"/>
    </row>
    <row r="167" spans="1:5" ht="15">
      <c r="A167" s="80"/>
      <c r="B167" s="81"/>
      <c r="C167" s="81"/>
      <c r="D167" s="80"/>
      <c r="E167" s="82"/>
    </row>
    <row r="168" spans="1:5" ht="15">
      <c r="A168" s="80"/>
      <c r="B168" s="81"/>
      <c r="C168" s="81"/>
      <c r="D168" s="80"/>
      <c r="E168" s="82"/>
    </row>
    <row r="169" spans="1:5" ht="15">
      <c r="A169" s="80"/>
      <c r="B169" s="81"/>
      <c r="C169" s="81"/>
      <c r="D169" s="80"/>
      <c r="E169" s="82"/>
    </row>
    <row r="170" spans="1:5" ht="15">
      <c r="A170" s="80"/>
      <c r="B170" s="81"/>
      <c r="C170" s="81"/>
      <c r="D170" s="80"/>
      <c r="E170" s="82"/>
    </row>
    <row r="171" spans="1:5" ht="15">
      <c r="A171" s="80"/>
      <c r="B171" s="81"/>
      <c r="C171" s="81"/>
      <c r="D171" s="80"/>
      <c r="E171" s="82"/>
    </row>
    <row r="172" spans="1:5" ht="16.5" thickBot="1">
      <c r="A172" s="80"/>
      <c r="B172" s="81"/>
      <c r="C172" s="81"/>
      <c r="D172" s="80"/>
      <c r="E172" s="82"/>
    </row>
    <row r="173" spans="1:6" ht="16.5" thickBot="1">
      <c r="A173" s="440" t="s">
        <v>122</v>
      </c>
      <c r="B173" s="470" t="s">
        <v>0</v>
      </c>
      <c r="C173" s="471"/>
      <c r="D173" s="471"/>
      <c r="E173" s="472"/>
      <c r="F173" s="386"/>
    </row>
    <row r="174" spans="1:6" ht="16.5" thickBot="1">
      <c r="A174" s="470" t="s">
        <v>7</v>
      </c>
      <c r="B174" s="471"/>
      <c r="C174" s="472"/>
      <c r="D174" s="416" t="s">
        <v>6</v>
      </c>
      <c r="E174" s="417" t="s">
        <v>314</v>
      </c>
      <c r="F174" s="387" t="s">
        <v>282</v>
      </c>
    </row>
    <row r="175" spans="1:6" ht="16.5" thickBot="1">
      <c r="A175" s="422">
        <v>4</v>
      </c>
      <c r="B175" s="423"/>
      <c r="C175" s="423"/>
      <c r="D175" s="424" t="s">
        <v>8</v>
      </c>
      <c r="E175" s="442">
        <f>SUM(E176+E237+E242+E270+E291+E298)</f>
        <v>423900</v>
      </c>
      <c r="F175" s="388">
        <f>SUM(F176+F237+F242+F270+F291+F298)</f>
        <v>308000.47</v>
      </c>
    </row>
    <row r="176" spans="1:6" ht="16.5" thickBot="1">
      <c r="A176" s="41">
        <v>41</v>
      </c>
      <c r="B176" s="348"/>
      <c r="C176" s="348"/>
      <c r="D176" s="347" t="s">
        <v>9</v>
      </c>
      <c r="E176" s="433">
        <f>SUM(E177+E183+E189+E201+E217+E221+E223+E225+E229)</f>
        <v>397900</v>
      </c>
      <c r="F176" s="389">
        <f>SUM(F177+F183+F189+F201+F217+F221+F223+F225+F229)</f>
        <v>273803.12</v>
      </c>
    </row>
    <row r="177" spans="1:6" ht="15">
      <c r="A177" s="37">
        <v>411</v>
      </c>
      <c r="B177" s="39"/>
      <c r="C177" s="39"/>
      <c r="D177" s="90" t="s">
        <v>10</v>
      </c>
      <c r="E177" s="434">
        <f>SUM(E178+E179+E180+E181+E182)</f>
        <v>263700</v>
      </c>
      <c r="F177" s="390">
        <f>SUM(F178+F179+F180+F181+F182)</f>
        <v>119280.66</v>
      </c>
    </row>
    <row r="178" spans="1:6" ht="15">
      <c r="A178" s="41"/>
      <c r="B178" s="92">
        <v>4111</v>
      </c>
      <c r="C178" s="92"/>
      <c r="D178" s="29" t="s">
        <v>11</v>
      </c>
      <c r="E178" s="130">
        <v>160000</v>
      </c>
      <c r="F178" s="391">
        <v>116167.21</v>
      </c>
    </row>
    <row r="179" spans="1:6" ht="15">
      <c r="A179" s="41"/>
      <c r="B179" s="92">
        <v>4112</v>
      </c>
      <c r="C179" s="92"/>
      <c r="D179" s="29" t="s">
        <v>12</v>
      </c>
      <c r="E179" s="130">
        <v>21500</v>
      </c>
      <c r="F179" s="391">
        <v>2755.31</v>
      </c>
    </row>
    <row r="180" spans="1:6" ht="15">
      <c r="A180" s="41"/>
      <c r="B180" s="92">
        <v>4113</v>
      </c>
      <c r="C180" s="92"/>
      <c r="D180" s="29" t="s">
        <v>13</v>
      </c>
      <c r="E180" s="130">
        <v>57300</v>
      </c>
      <c r="F180" s="391">
        <v>0</v>
      </c>
    </row>
    <row r="181" spans="1:6" ht="15">
      <c r="A181" s="41"/>
      <c r="B181" s="92">
        <v>4114</v>
      </c>
      <c r="C181" s="92"/>
      <c r="D181" s="29" t="s">
        <v>14</v>
      </c>
      <c r="E181" s="130">
        <v>22100</v>
      </c>
      <c r="F181" s="391">
        <v>0</v>
      </c>
    </row>
    <row r="182" spans="1:6" ht="16.5" thickBot="1">
      <c r="A182" s="98"/>
      <c r="B182" s="45">
        <v>4115</v>
      </c>
      <c r="C182" s="45"/>
      <c r="D182" s="46" t="s">
        <v>15</v>
      </c>
      <c r="E182" s="144">
        <v>2800</v>
      </c>
      <c r="F182" s="392">
        <v>358.14</v>
      </c>
    </row>
    <row r="183" spans="1:6" ht="15">
      <c r="A183" s="41">
        <v>412</v>
      </c>
      <c r="B183" s="43"/>
      <c r="C183" s="100"/>
      <c r="D183" s="101" t="s">
        <v>16</v>
      </c>
      <c r="E183" s="433">
        <f>SUM(E184+E185+E186)</f>
        <v>26000</v>
      </c>
      <c r="F183" s="393">
        <f>SUM(F184+F185+F186)</f>
        <v>57353</v>
      </c>
    </row>
    <row r="184" spans="1:6" ht="15" hidden="1">
      <c r="A184" s="41"/>
      <c r="B184" s="92">
        <v>4125</v>
      </c>
      <c r="C184" s="92"/>
      <c r="D184" s="29" t="s">
        <v>17</v>
      </c>
      <c r="E184" s="130"/>
      <c r="F184" s="391"/>
    </row>
    <row r="185" spans="1:6" ht="15" hidden="1">
      <c r="A185" s="41"/>
      <c r="B185" s="92">
        <v>4126</v>
      </c>
      <c r="C185" s="92"/>
      <c r="D185" s="29" t="s">
        <v>18</v>
      </c>
      <c r="E185" s="130"/>
      <c r="F185" s="391"/>
    </row>
    <row r="186" spans="1:6" ht="15">
      <c r="A186" s="41"/>
      <c r="B186" s="92">
        <v>4127</v>
      </c>
      <c r="C186" s="92"/>
      <c r="D186" s="29" t="s">
        <v>19</v>
      </c>
      <c r="E186" s="130">
        <f>SUM(E187+E188)</f>
        <v>26000</v>
      </c>
      <c r="F186" s="394">
        <f>SUM(F187+F188)</f>
        <v>57353</v>
      </c>
    </row>
    <row r="187" spans="1:6" ht="15">
      <c r="A187" s="41"/>
      <c r="B187" s="92"/>
      <c r="C187" s="92">
        <v>41271</v>
      </c>
      <c r="D187" s="29" t="s">
        <v>19</v>
      </c>
      <c r="E187" s="130">
        <v>11000</v>
      </c>
      <c r="F187" s="391">
        <v>10753</v>
      </c>
    </row>
    <row r="188" spans="1:6" ht="16.5" thickBot="1">
      <c r="A188" s="41"/>
      <c r="B188" s="71"/>
      <c r="C188" s="71">
        <v>41272</v>
      </c>
      <c r="D188" s="94" t="s">
        <v>20</v>
      </c>
      <c r="E188" s="132">
        <v>15000</v>
      </c>
      <c r="F188" s="395">
        <v>46600</v>
      </c>
    </row>
    <row r="189" spans="1:6" ht="15">
      <c r="A189" s="37">
        <v>413</v>
      </c>
      <c r="B189" s="96"/>
      <c r="C189" s="97"/>
      <c r="D189" s="90" t="s">
        <v>21</v>
      </c>
      <c r="E189" s="435">
        <f>SUM(E190+E195+E198+E199+E200)</f>
        <v>6500</v>
      </c>
      <c r="F189" s="390">
        <f>SUM(F190+F195+F198+F199+F200)</f>
        <v>5374.39</v>
      </c>
    </row>
    <row r="190" spans="1:6" ht="15">
      <c r="A190" s="41"/>
      <c r="B190" s="92">
        <v>4131</v>
      </c>
      <c r="C190" s="92"/>
      <c r="D190" s="29" t="s">
        <v>22</v>
      </c>
      <c r="E190" s="130">
        <f>SUM(E191+E192+E193+E194)</f>
        <v>2500</v>
      </c>
      <c r="F190" s="394">
        <f>SUM(F191+F192+F193+F194)</f>
        <v>1948.1</v>
      </c>
    </row>
    <row r="191" spans="1:6" ht="15">
      <c r="A191" s="41"/>
      <c r="B191" s="92"/>
      <c r="C191" s="92">
        <v>41311</v>
      </c>
      <c r="D191" s="29" t="s">
        <v>23</v>
      </c>
      <c r="E191" s="130">
        <v>2500</v>
      </c>
      <c r="F191" s="391">
        <v>1948.1</v>
      </c>
    </row>
    <row r="192" spans="1:6" ht="15" hidden="1">
      <c r="A192" s="41"/>
      <c r="B192" s="92"/>
      <c r="C192" s="92">
        <v>41312</v>
      </c>
      <c r="D192" s="29" t="s">
        <v>24</v>
      </c>
      <c r="E192" s="130">
        <v>0</v>
      </c>
      <c r="F192" s="391"/>
    </row>
    <row r="193" spans="1:6" ht="15" hidden="1">
      <c r="A193" s="41"/>
      <c r="B193" s="92"/>
      <c r="C193" s="92">
        <v>41313</v>
      </c>
      <c r="D193" s="29" t="s">
        <v>25</v>
      </c>
      <c r="E193" s="130"/>
      <c r="F193" s="391"/>
    </row>
    <row r="194" spans="1:6" ht="15" hidden="1">
      <c r="A194" s="41"/>
      <c r="B194" s="92"/>
      <c r="C194" s="92">
        <v>41315</v>
      </c>
      <c r="D194" s="29" t="s">
        <v>26</v>
      </c>
      <c r="E194" s="130"/>
      <c r="F194" s="391"/>
    </row>
    <row r="195" spans="1:6" ht="15">
      <c r="A195" s="41"/>
      <c r="B195" s="92">
        <v>4133</v>
      </c>
      <c r="C195" s="92"/>
      <c r="D195" s="29" t="s">
        <v>27</v>
      </c>
      <c r="E195" s="130">
        <f>SUM(E196+E197)</f>
        <v>3000</v>
      </c>
      <c r="F195" s="394">
        <f>SUM(F196+F197)</f>
        <v>2622</v>
      </c>
    </row>
    <row r="196" spans="1:6" ht="15">
      <c r="A196" s="41"/>
      <c r="B196" s="92"/>
      <c r="C196" s="92">
        <v>41331</v>
      </c>
      <c r="D196" s="29" t="s">
        <v>28</v>
      </c>
      <c r="E196" s="130">
        <v>3000</v>
      </c>
      <c r="F196" s="391">
        <v>2622</v>
      </c>
    </row>
    <row r="197" spans="1:6" ht="15" hidden="1">
      <c r="A197" s="41"/>
      <c r="B197" s="92"/>
      <c r="C197" s="92">
        <v>41332</v>
      </c>
      <c r="D197" s="29" t="s">
        <v>27</v>
      </c>
      <c r="E197" s="130"/>
      <c r="F197" s="391"/>
    </row>
    <row r="198" spans="1:6" ht="15" hidden="1">
      <c r="A198" s="41"/>
      <c r="B198" s="92">
        <v>4134</v>
      </c>
      <c r="C198" s="92"/>
      <c r="D198" s="29" t="s">
        <v>29</v>
      </c>
      <c r="E198" s="130"/>
      <c r="F198" s="391"/>
    </row>
    <row r="199" spans="1:6" ht="15" hidden="1">
      <c r="A199" s="41"/>
      <c r="B199" s="92">
        <v>4135</v>
      </c>
      <c r="C199" s="92"/>
      <c r="D199" s="29" t="s">
        <v>30</v>
      </c>
      <c r="E199" s="130"/>
      <c r="F199" s="391"/>
    </row>
    <row r="200" spans="1:6" ht="16.5" thickBot="1">
      <c r="A200" s="98"/>
      <c r="B200" s="45">
        <v>4139</v>
      </c>
      <c r="C200" s="45"/>
      <c r="D200" s="46" t="s">
        <v>31</v>
      </c>
      <c r="E200" s="144">
        <v>1000</v>
      </c>
      <c r="F200" s="392">
        <v>804.29</v>
      </c>
    </row>
    <row r="201" spans="1:6" ht="15">
      <c r="A201" s="41">
        <v>414</v>
      </c>
      <c r="B201" s="349"/>
      <c r="C201" s="349"/>
      <c r="D201" s="101" t="s">
        <v>32</v>
      </c>
      <c r="E201" s="436">
        <f>SUM(E202+E203+E204+E207+E208+E209+E210+E211+E212)</f>
        <v>68200</v>
      </c>
      <c r="F201" s="393">
        <f>SUM(F202+F203+F204+F207+F208+F209+F210+F211+F212)</f>
        <v>61154.91</v>
      </c>
    </row>
    <row r="202" spans="1:6" ht="15">
      <c r="A202" s="41"/>
      <c r="B202" s="92">
        <v>4141</v>
      </c>
      <c r="C202" s="92"/>
      <c r="D202" s="92" t="s">
        <v>33</v>
      </c>
      <c r="E202" s="130">
        <v>7000</v>
      </c>
      <c r="F202" s="391">
        <v>4600</v>
      </c>
    </row>
    <row r="203" spans="1:6" ht="15">
      <c r="A203" s="41"/>
      <c r="B203" s="92">
        <v>4142</v>
      </c>
      <c r="C203" s="92"/>
      <c r="D203" s="92" t="s">
        <v>34</v>
      </c>
      <c r="E203" s="130">
        <v>12000</v>
      </c>
      <c r="F203" s="391">
        <v>12170.23</v>
      </c>
    </row>
    <row r="204" spans="1:6" ht="15">
      <c r="A204" s="41"/>
      <c r="B204" s="92">
        <v>4143</v>
      </c>
      <c r="C204" s="92"/>
      <c r="D204" s="92" t="s">
        <v>35</v>
      </c>
      <c r="E204" s="130">
        <f>SUM(E205+E206)</f>
        <v>700</v>
      </c>
      <c r="F204" s="394">
        <f>SUM(F205+F206)</f>
        <v>650.91</v>
      </c>
    </row>
    <row r="205" spans="1:6" ht="15">
      <c r="A205" s="41"/>
      <c r="B205" s="92"/>
      <c r="C205" s="92">
        <v>41431</v>
      </c>
      <c r="D205" s="92" t="s">
        <v>36</v>
      </c>
      <c r="E205" s="130">
        <v>700</v>
      </c>
      <c r="F205" s="391">
        <v>650.91</v>
      </c>
    </row>
    <row r="206" spans="1:6" ht="15" hidden="1">
      <c r="A206" s="41"/>
      <c r="B206" s="92"/>
      <c r="C206" s="92">
        <v>41432</v>
      </c>
      <c r="D206" s="92" t="s">
        <v>37</v>
      </c>
      <c r="E206" s="130"/>
      <c r="F206" s="391"/>
    </row>
    <row r="207" spans="1:6" ht="15" hidden="1">
      <c r="A207" s="41"/>
      <c r="B207" s="92">
        <v>4144</v>
      </c>
      <c r="C207" s="92"/>
      <c r="D207" s="29" t="s">
        <v>123</v>
      </c>
      <c r="E207" s="130"/>
      <c r="F207" s="391"/>
    </row>
    <row r="208" spans="1:6" ht="15" hidden="1">
      <c r="A208" s="41"/>
      <c r="B208" s="92">
        <v>4145</v>
      </c>
      <c r="C208" s="92"/>
      <c r="D208" s="29" t="s">
        <v>39</v>
      </c>
      <c r="E208" s="130"/>
      <c r="F208" s="391"/>
    </row>
    <row r="209" spans="1:6" ht="15">
      <c r="A209" s="41"/>
      <c r="B209" s="92">
        <v>4146</v>
      </c>
      <c r="C209" s="92"/>
      <c r="D209" s="29" t="s">
        <v>40</v>
      </c>
      <c r="E209" s="130">
        <v>15000</v>
      </c>
      <c r="F209" s="391">
        <v>9075</v>
      </c>
    </row>
    <row r="210" spans="1:6" ht="15">
      <c r="A210" s="41"/>
      <c r="B210" s="92">
        <v>4147</v>
      </c>
      <c r="C210" s="92"/>
      <c r="D210" s="29" t="s">
        <v>41</v>
      </c>
      <c r="E210" s="130">
        <v>2000</v>
      </c>
      <c r="F210" s="391">
        <v>1200</v>
      </c>
    </row>
    <row r="211" spans="1:6" ht="15">
      <c r="A211" s="41"/>
      <c r="B211" s="92">
        <v>4148</v>
      </c>
      <c r="C211" s="92"/>
      <c r="D211" s="29" t="s">
        <v>42</v>
      </c>
      <c r="E211" s="130">
        <v>1000</v>
      </c>
      <c r="F211" s="391">
        <v>0</v>
      </c>
    </row>
    <row r="212" spans="1:6" ht="15">
      <c r="A212" s="41"/>
      <c r="B212" s="92">
        <v>4149</v>
      </c>
      <c r="C212" s="92"/>
      <c r="D212" s="29" t="s">
        <v>43</v>
      </c>
      <c r="E212" s="130">
        <f>SUM(E213+E214+E215+E216)</f>
        <v>30500</v>
      </c>
      <c r="F212" s="394">
        <f>SUM(F213+F214+F215+F216)</f>
        <v>33458.770000000004</v>
      </c>
    </row>
    <row r="213" spans="1:6" ht="15">
      <c r="A213" s="41"/>
      <c r="B213" s="92"/>
      <c r="C213" s="92">
        <v>41491</v>
      </c>
      <c r="D213" s="29" t="s">
        <v>43</v>
      </c>
      <c r="E213" s="130">
        <v>2500</v>
      </c>
      <c r="F213" s="391">
        <v>2800</v>
      </c>
    </row>
    <row r="214" spans="1:6" ht="15">
      <c r="A214" s="41"/>
      <c r="B214" s="92"/>
      <c r="C214" s="92">
        <v>41492</v>
      </c>
      <c r="D214" s="29" t="s">
        <v>44</v>
      </c>
      <c r="E214" s="130">
        <v>25000</v>
      </c>
      <c r="F214" s="391">
        <v>30044.97</v>
      </c>
    </row>
    <row r="215" spans="1:6" ht="15" hidden="1">
      <c r="A215" s="41"/>
      <c r="B215" s="92"/>
      <c r="C215" s="92">
        <v>41493</v>
      </c>
      <c r="D215" s="29" t="s">
        <v>45</v>
      </c>
      <c r="E215" s="130"/>
      <c r="F215" s="391"/>
    </row>
    <row r="216" spans="1:6" ht="16.5" thickBot="1">
      <c r="A216" s="98"/>
      <c r="B216" s="104"/>
      <c r="C216" s="105">
        <v>41494</v>
      </c>
      <c r="D216" s="106" t="s">
        <v>46</v>
      </c>
      <c r="E216" s="185">
        <v>3000</v>
      </c>
      <c r="F216" s="391">
        <v>613.8</v>
      </c>
    </row>
    <row r="217" spans="1:6" ht="16.5" hidden="1" thickBot="1">
      <c r="A217" s="37">
        <v>415</v>
      </c>
      <c r="B217" s="96"/>
      <c r="C217" s="97"/>
      <c r="D217" s="90" t="s">
        <v>47</v>
      </c>
      <c r="E217" s="435">
        <f>SUM(E218+E219+E220)</f>
        <v>0</v>
      </c>
      <c r="F217" s="391"/>
    </row>
    <row r="218" spans="1:6" ht="16.5" hidden="1" thickBot="1">
      <c r="A218" s="41"/>
      <c r="B218" s="92">
        <v>4151</v>
      </c>
      <c r="C218" s="92"/>
      <c r="D218" s="108" t="s">
        <v>48</v>
      </c>
      <c r="E218" s="130"/>
      <c r="F218" s="391"/>
    </row>
    <row r="219" spans="1:6" ht="16.5" hidden="1" thickBot="1">
      <c r="A219" s="41"/>
      <c r="B219" s="92">
        <v>4152</v>
      </c>
      <c r="C219" s="92"/>
      <c r="D219" s="108" t="s">
        <v>49</v>
      </c>
      <c r="E219" s="130"/>
      <c r="F219" s="391"/>
    </row>
    <row r="220" spans="1:6" ht="16.5" hidden="1" thickBot="1">
      <c r="A220" s="98"/>
      <c r="B220" s="45">
        <v>4153</v>
      </c>
      <c r="C220" s="109"/>
      <c r="D220" s="45" t="s">
        <v>50</v>
      </c>
      <c r="E220" s="144"/>
      <c r="F220" s="391"/>
    </row>
    <row r="221" spans="1:6" ht="16.5" hidden="1" thickBot="1">
      <c r="A221" s="37">
        <v>416</v>
      </c>
      <c r="B221" s="110"/>
      <c r="C221" s="110"/>
      <c r="D221" s="90" t="s">
        <v>51</v>
      </c>
      <c r="E221" s="435">
        <f>SUM(E222)</f>
        <v>0</v>
      </c>
      <c r="F221" s="391"/>
    </row>
    <row r="222" spans="1:6" ht="16.5" hidden="1" thickBot="1">
      <c r="A222" s="41"/>
      <c r="B222" s="71">
        <v>4162</v>
      </c>
      <c r="C222" s="71"/>
      <c r="D222" s="94" t="s">
        <v>52</v>
      </c>
      <c r="E222" s="132"/>
      <c r="F222" s="395"/>
    </row>
    <row r="223" spans="1:6" ht="15">
      <c r="A223" s="37">
        <v>417</v>
      </c>
      <c r="B223" s="38"/>
      <c r="C223" s="39"/>
      <c r="D223" s="40" t="s">
        <v>53</v>
      </c>
      <c r="E223" s="434">
        <f>SUM(E224)</f>
        <v>5000</v>
      </c>
      <c r="F223" s="390">
        <f>SUM(F224)</f>
        <v>2333.4</v>
      </c>
    </row>
    <row r="224" spans="1:6" ht="16.5" thickBot="1">
      <c r="A224" s="98"/>
      <c r="B224" s="350">
        <v>4171</v>
      </c>
      <c r="C224" s="104"/>
      <c r="D224" s="106" t="s">
        <v>54</v>
      </c>
      <c r="E224" s="185">
        <v>5000</v>
      </c>
      <c r="F224" s="392">
        <v>2333.4</v>
      </c>
    </row>
    <row r="225" spans="1:6" ht="16.5" hidden="1" thickBot="1">
      <c r="A225" s="41">
        <v>418</v>
      </c>
      <c r="B225" s="42"/>
      <c r="C225" s="112"/>
      <c r="D225" s="101" t="s">
        <v>55</v>
      </c>
      <c r="E225" s="433">
        <f>SUM(E226)</f>
        <v>0</v>
      </c>
      <c r="F225" s="396"/>
    </row>
    <row r="226" spans="1:6" ht="16.5" hidden="1" thickBot="1">
      <c r="A226" s="41"/>
      <c r="B226" s="92">
        <v>4181</v>
      </c>
      <c r="C226" s="112"/>
      <c r="D226" s="113" t="s">
        <v>56</v>
      </c>
      <c r="E226" s="130">
        <f>SUM(E227+E228)</f>
        <v>0</v>
      </c>
      <c r="F226" s="391"/>
    </row>
    <row r="227" spans="1:6" ht="16.5" hidden="1" thickBot="1">
      <c r="A227" s="41"/>
      <c r="B227" s="92"/>
      <c r="C227" s="92">
        <v>41811</v>
      </c>
      <c r="D227" s="29" t="s">
        <v>57</v>
      </c>
      <c r="E227" s="130"/>
      <c r="F227" s="391"/>
    </row>
    <row r="228" spans="1:6" ht="16.5" hidden="1" thickBot="1">
      <c r="A228" s="98"/>
      <c r="B228" s="104"/>
      <c r="C228" s="105">
        <v>41812</v>
      </c>
      <c r="D228" s="106" t="s">
        <v>58</v>
      </c>
      <c r="E228" s="185"/>
      <c r="F228" s="391"/>
    </row>
    <row r="229" spans="1:6" ht="15">
      <c r="A229" s="37">
        <v>419</v>
      </c>
      <c r="B229" s="96"/>
      <c r="C229" s="97"/>
      <c r="D229" s="90" t="s">
        <v>59</v>
      </c>
      <c r="E229" s="435">
        <f>SUM(E230+E231+E232+E233+E234+E235+E236)</f>
        <v>28500</v>
      </c>
      <c r="F229" s="397">
        <f>SUM(F230+F231+F232+F233+F234+F235+F236)</f>
        <v>28306.76</v>
      </c>
    </row>
    <row r="230" spans="1:6" ht="15">
      <c r="A230" s="41"/>
      <c r="B230" s="92">
        <v>4191</v>
      </c>
      <c r="C230" s="92"/>
      <c r="D230" s="108" t="s">
        <v>60</v>
      </c>
      <c r="E230" s="130">
        <v>20000</v>
      </c>
      <c r="F230" s="391">
        <v>25000</v>
      </c>
    </row>
    <row r="231" spans="1:6" ht="15" hidden="1">
      <c r="A231" s="41"/>
      <c r="B231" s="92">
        <v>4192</v>
      </c>
      <c r="C231" s="92"/>
      <c r="D231" s="108" t="s">
        <v>61</v>
      </c>
      <c r="E231" s="130"/>
      <c r="F231" s="391"/>
    </row>
    <row r="232" spans="1:6" ht="15">
      <c r="A232" s="41"/>
      <c r="B232" s="92">
        <v>4193</v>
      </c>
      <c r="C232" s="92"/>
      <c r="D232" s="108" t="s">
        <v>62</v>
      </c>
      <c r="E232" s="130">
        <v>6000</v>
      </c>
      <c r="F232" s="391">
        <v>1693.76</v>
      </c>
    </row>
    <row r="233" spans="1:6" ht="15" hidden="1">
      <c r="A233" s="41"/>
      <c r="B233" s="92">
        <v>4194</v>
      </c>
      <c r="C233" s="92"/>
      <c r="D233" s="108" t="s">
        <v>63</v>
      </c>
      <c r="E233" s="130"/>
      <c r="F233" s="391"/>
    </row>
    <row r="234" spans="1:6" ht="15">
      <c r="A234" s="41"/>
      <c r="B234" s="13">
        <v>4195</v>
      </c>
      <c r="C234" s="13"/>
      <c r="D234" s="34" t="s">
        <v>64</v>
      </c>
      <c r="E234" s="130">
        <v>2000</v>
      </c>
      <c r="F234" s="391">
        <v>1613</v>
      </c>
    </row>
    <row r="235" spans="1:6" ht="15" hidden="1">
      <c r="A235" s="41"/>
      <c r="B235" s="92">
        <v>4196</v>
      </c>
      <c r="C235" s="92"/>
      <c r="D235" s="108" t="s">
        <v>124</v>
      </c>
      <c r="E235" s="130"/>
      <c r="F235" s="391"/>
    </row>
    <row r="236" spans="1:6" ht="16.5" thickBot="1">
      <c r="A236" s="98"/>
      <c r="B236" s="45">
        <v>4199</v>
      </c>
      <c r="C236" s="45"/>
      <c r="D236" s="114" t="s">
        <v>66</v>
      </c>
      <c r="E236" s="144">
        <v>500</v>
      </c>
      <c r="F236" s="391">
        <v>0</v>
      </c>
    </row>
    <row r="237" spans="1:6" ht="16.5" hidden="1" thickBot="1">
      <c r="A237" s="378">
        <v>42</v>
      </c>
      <c r="B237" s="52"/>
      <c r="C237" s="52"/>
      <c r="D237" s="53" t="s">
        <v>67</v>
      </c>
      <c r="E237" s="428">
        <f>SUM(E238)</f>
        <v>0</v>
      </c>
      <c r="F237" s="391"/>
    </row>
    <row r="238" spans="1:6" ht="16.5" hidden="1" thickBot="1">
      <c r="A238" s="4">
        <v>421</v>
      </c>
      <c r="B238" s="32"/>
      <c r="C238" s="32"/>
      <c r="D238" s="58" t="s">
        <v>68</v>
      </c>
      <c r="E238" s="426">
        <f>SUM(E239)</f>
        <v>0</v>
      </c>
      <c r="F238" s="391"/>
    </row>
    <row r="239" spans="1:6" ht="16.5" hidden="1" thickBot="1">
      <c r="A239" s="9"/>
      <c r="B239" s="16">
        <v>4215</v>
      </c>
      <c r="C239" s="16"/>
      <c r="D239" s="51" t="s">
        <v>69</v>
      </c>
      <c r="E239" s="407"/>
      <c r="F239" s="391"/>
    </row>
    <row r="240" spans="1:6" ht="16.5" hidden="1" thickBot="1">
      <c r="A240" s="9">
        <v>422</v>
      </c>
      <c r="B240" s="115"/>
      <c r="C240" s="116"/>
      <c r="D240" s="117" t="s">
        <v>70</v>
      </c>
      <c r="E240" s="427"/>
      <c r="F240" s="391"/>
    </row>
    <row r="241" spans="1:6" ht="16.5" hidden="1" thickBot="1">
      <c r="A241" s="9"/>
      <c r="B241" s="26">
        <v>4222</v>
      </c>
      <c r="C241" s="27"/>
      <c r="D241" s="118" t="s">
        <v>71</v>
      </c>
      <c r="E241" s="429"/>
      <c r="F241" s="395"/>
    </row>
    <row r="242" spans="1:6" ht="16.5" thickBot="1">
      <c r="A242" s="83">
        <v>43</v>
      </c>
      <c r="B242" s="119"/>
      <c r="C242" s="120"/>
      <c r="D242" s="53" t="s">
        <v>72</v>
      </c>
      <c r="E242" s="432">
        <f>SUM(E243+E259)</f>
        <v>16000</v>
      </c>
      <c r="F242" s="388">
        <f>SUM(F243+F259)</f>
        <v>11250</v>
      </c>
    </row>
    <row r="243" spans="1:6" ht="15">
      <c r="A243" s="41">
        <v>431</v>
      </c>
      <c r="B243" s="43"/>
      <c r="C243" s="100"/>
      <c r="D243" s="351" t="s">
        <v>73</v>
      </c>
      <c r="E243" s="433">
        <f>SUM(E244+E245+E246+E247+E248+E249+E253)</f>
        <v>16000</v>
      </c>
      <c r="F243" s="393">
        <f>SUM(F244+F245+F246+F247+F248+F249+F253)</f>
        <v>11250</v>
      </c>
    </row>
    <row r="244" spans="1:6" ht="15" hidden="1">
      <c r="A244" s="41"/>
      <c r="B244" s="92">
        <v>4312</v>
      </c>
      <c r="C244" s="123"/>
      <c r="D244" s="124" t="s">
        <v>74</v>
      </c>
      <c r="E244" s="437"/>
      <c r="F244" s="391"/>
    </row>
    <row r="245" spans="1:6" ht="15" hidden="1">
      <c r="A245" s="41"/>
      <c r="B245" s="92">
        <v>4313</v>
      </c>
      <c r="C245" s="92"/>
      <c r="D245" s="124" t="s">
        <v>75</v>
      </c>
      <c r="E245" s="130"/>
      <c r="F245" s="391"/>
    </row>
    <row r="246" spans="1:6" ht="15" hidden="1">
      <c r="A246" s="41"/>
      <c r="B246" s="92">
        <v>4314</v>
      </c>
      <c r="C246" s="92"/>
      <c r="D246" s="124" t="s">
        <v>76</v>
      </c>
      <c r="E246" s="130"/>
      <c r="F246" s="391"/>
    </row>
    <row r="247" spans="1:6" ht="15" hidden="1">
      <c r="A247" s="41"/>
      <c r="B247" s="92">
        <v>4315</v>
      </c>
      <c r="C247" s="126"/>
      <c r="D247" s="127" t="s">
        <v>77</v>
      </c>
      <c r="E247" s="130"/>
      <c r="F247" s="391"/>
    </row>
    <row r="248" spans="1:6" ht="15">
      <c r="A248" s="41"/>
      <c r="B248" s="92">
        <v>4316</v>
      </c>
      <c r="C248" s="92"/>
      <c r="D248" s="92" t="s">
        <v>78</v>
      </c>
      <c r="E248" s="405">
        <v>10000</v>
      </c>
      <c r="F248" s="391">
        <v>7850</v>
      </c>
    </row>
    <row r="249" spans="1:6" ht="15">
      <c r="A249" s="41"/>
      <c r="B249" s="92">
        <v>4318</v>
      </c>
      <c r="C249" s="92"/>
      <c r="D249" s="92" t="s">
        <v>79</v>
      </c>
      <c r="E249" s="405">
        <f>SUM(E250+E251+E252)</f>
        <v>3000</v>
      </c>
      <c r="F249" s="398">
        <f>SUM(F250+F251+F252)</f>
        <v>2900</v>
      </c>
    </row>
    <row r="250" spans="1:6" ht="15">
      <c r="A250" s="41"/>
      <c r="B250" s="71"/>
      <c r="C250" s="71">
        <v>43181</v>
      </c>
      <c r="D250" s="92" t="s">
        <v>79</v>
      </c>
      <c r="E250" s="407">
        <v>3000</v>
      </c>
      <c r="F250" s="391">
        <v>2900</v>
      </c>
    </row>
    <row r="251" spans="1:6" ht="15" hidden="1">
      <c r="A251" s="41"/>
      <c r="B251" s="71"/>
      <c r="C251" s="71">
        <v>43182</v>
      </c>
      <c r="D251" s="71" t="s">
        <v>80</v>
      </c>
      <c r="E251" s="132"/>
      <c r="F251" s="391"/>
    </row>
    <row r="252" spans="1:6" ht="15" hidden="1">
      <c r="A252" s="41"/>
      <c r="B252" s="71"/>
      <c r="C252" s="71">
        <v>43183</v>
      </c>
      <c r="D252" s="71" t="s">
        <v>81</v>
      </c>
      <c r="E252" s="132"/>
      <c r="F252" s="391"/>
    </row>
    <row r="253" spans="1:6" ht="15">
      <c r="A253" s="41"/>
      <c r="B253" s="92">
        <v>4319</v>
      </c>
      <c r="C253" s="92"/>
      <c r="D253" s="92" t="s">
        <v>82</v>
      </c>
      <c r="E253" s="130">
        <f>SUM(E254+E255+E256+E257+E258)</f>
        <v>3000</v>
      </c>
      <c r="F253" s="394">
        <f>SUM(F254+F255+F256+F257+F258)</f>
        <v>500</v>
      </c>
    </row>
    <row r="254" spans="1:6" ht="16.5" thickBot="1">
      <c r="A254" s="9"/>
      <c r="B254" s="16"/>
      <c r="C254" s="16">
        <v>43191</v>
      </c>
      <c r="D254" s="16" t="s">
        <v>83</v>
      </c>
      <c r="E254" s="405">
        <v>3000</v>
      </c>
      <c r="F254" s="391">
        <v>500</v>
      </c>
    </row>
    <row r="255" spans="1:6" ht="16.5" hidden="1" thickBot="1">
      <c r="A255" s="9"/>
      <c r="B255" s="16"/>
      <c r="C255" s="16">
        <v>43192</v>
      </c>
      <c r="D255" s="16" t="s">
        <v>84</v>
      </c>
      <c r="E255" s="405"/>
      <c r="F255" s="391"/>
    </row>
    <row r="256" spans="1:6" ht="16.5" hidden="1" thickBot="1">
      <c r="A256" s="9"/>
      <c r="B256" s="16"/>
      <c r="C256" s="16">
        <v>43193</v>
      </c>
      <c r="D256" s="16" t="s">
        <v>85</v>
      </c>
      <c r="E256" s="405"/>
      <c r="F256" s="391"/>
    </row>
    <row r="257" spans="1:6" ht="16.5" hidden="1" thickBot="1">
      <c r="A257" s="9"/>
      <c r="B257" s="13"/>
      <c r="C257" s="16">
        <v>43194</v>
      </c>
      <c r="D257" s="13" t="s">
        <v>86</v>
      </c>
      <c r="E257" s="405"/>
      <c r="F257" s="391"/>
    </row>
    <row r="258" spans="1:6" ht="16.5" hidden="1" thickBot="1">
      <c r="A258" s="22"/>
      <c r="B258" s="48"/>
      <c r="C258" s="23">
        <v>43195</v>
      </c>
      <c r="D258" s="48" t="s">
        <v>87</v>
      </c>
      <c r="E258" s="431"/>
      <c r="F258" s="391"/>
    </row>
    <row r="259" spans="1:6" ht="16.5" hidden="1" thickBot="1">
      <c r="A259" s="37">
        <v>432</v>
      </c>
      <c r="B259" s="96"/>
      <c r="C259" s="97"/>
      <c r="D259" s="129" t="s">
        <v>88</v>
      </c>
      <c r="E259" s="435">
        <f>SUM(E260)</f>
        <v>0</v>
      </c>
      <c r="F259" s="391"/>
    </row>
    <row r="260" spans="1:6" ht="16.5" hidden="1" thickBot="1">
      <c r="A260" s="41"/>
      <c r="B260" s="92">
        <v>4326</v>
      </c>
      <c r="C260" s="92"/>
      <c r="D260" s="92" t="s">
        <v>89</v>
      </c>
      <c r="E260" s="130">
        <f>SUM(E261+E262+E263+E264+E265+E266+E267+E268)</f>
        <v>0</v>
      </c>
      <c r="F260" s="391"/>
    </row>
    <row r="261" spans="1:6" ht="16.5" hidden="1" thickBot="1">
      <c r="A261" s="41"/>
      <c r="B261" s="92"/>
      <c r="C261" s="92">
        <v>43261</v>
      </c>
      <c r="D261" s="29" t="s">
        <v>90</v>
      </c>
      <c r="E261" s="131"/>
      <c r="F261" s="391"/>
    </row>
    <row r="262" spans="1:6" ht="16.5" hidden="1" thickBot="1">
      <c r="A262" s="41"/>
      <c r="B262" s="92"/>
      <c r="C262" s="92">
        <v>43262</v>
      </c>
      <c r="D262" s="92" t="s">
        <v>91</v>
      </c>
      <c r="E262" s="130"/>
      <c r="F262" s="391"/>
    </row>
    <row r="263" spans="1:6" ht="16.5" hidden="1" thickBot="1">
      <c r="A263" s="41"/>
      <c r="B263" s="92"/>
      <c r="C263" s="92">
        <v>43263</v>
      </c>
      <c r="D263" s="92" t="s">
        <v>92</v>
      </c>
      <c r="E263" s="130"/>
      <c r="F263" s="391"/>
    </row>
    <row r="264" spans="1:6" ht="16.5" hidden="1" thickBot="1">
      <c r="A264" s="41"/>
      <c r="B264" s="92"/>
      <c r="C264" s="92">
        <v>43264</v>
      </c>
      <c r="D264" s="92" t="s">
        <v>93</v>
      </c>
      <c r="E264" s="130"/>
      <c r="F264" s="391"/>
    </row>
    <row r="265" spans="1:6" ht="16.5" hidden="1" thickBot="1">
      <c r="A265" s="41"/>
      <c r="B265" s="92"/>
      <c r="C265" s="92">
        <v>43265</v>
      </c>
      <c r="D265" s="124" t="s">
        <v>94</v>
      </c>
      <c r="E265" s="130"/>
      <c r="F265" s="391"/>
    </row>
    <row r="266" spans="1:6" ht="16.5" hidden="1" thickBot="1">
      <c r="A266" s="41"/>
      <c r="B266" s="92"/>
      <c r="C266" s="92">
        <v>43266</v>
      </c>
      <c r="D266" s="92" t="s">
        <v>95</v>
      </c>
      <c r="E266" s="130"/>
      <c r="F266" s="391"/>
    </row>
    <row r="267" spans="1:6" ht="16.5" hidden="1" thickBot="1">
      <c r="A267" s="41"/>
      <c r="B267" s="71"/>
      <c r="C267" s="71">
        <v>43267</v>
      </c>
      <c r="D267" s="71" t="s">
        <v>96</v>
      </c>
      <c r="E267" s="132"/>
      <c r="F267" s="391"/>
    </row>
    <row r="268" spans="1:6" ht="16.5" hidden="1" thickBot="1">
      <c r="A268" s="133"/>
      <c r="B268" s="92"/>
      <c r="C268" s="92">
        <v>43268</v>
      </c>
      <c r="D268" s="92" t="s">
        <v>97</v>
      </c>
      <c r="E268" s="130"/>
      <c r="F268" s="391"/>
    </row>
    <row r="269" spans="1:6" ht="16.5" hidden="1" thickBot="1">
      <c r="A269" s="41"/>
      <c r="B269" s="43"/>
      <c r="C269" s="100">
        <v>43269</v>
      </c>
      <c r="D269" s="43" t="s">
        <v>98</v>
      </c>
      <c r="E269" s="135"/>
      <c r="F269" s="395"/>
    </row>
    <row r="270" spans="1:6" ht="16.5" thickBot="1">
      <c r="A270" s="83">
        <v>44</v>
      </c>
      <c r="B270" s="119"/>
      <c r="C270" s="120"/>
      <c r="D270" s="134" t="s">
        <v>99</v>
      </c>
      <c r="E270" s="432">
        <f>SUM(E271)</f>
        <v>10000</v>
      </c>
      <c r="F270" s="388">
        <f>SUM(F271)</f>
        <v>22947.35</v>
      </c>
    </row>
    <row r="271" spans="1:6" ht="15">
      <c r="A271" s="41">
        <v>441</v>
      </c>
      <c r="B271" s="43"/>
      <c r="C271" s="100"/>
      <c r="D271" s="352" t="s">
        <v>100</v>
      </c>
      <c r="E271" s="436">
        <f>SUM(E272+E273+E282+E283+E284)</f>
        <v>10000</v>
      </c>
      <c r="F271" s="393">
        <f>SUM(F272+F273+F282+F283+F284)</f>
        <v>22947.35</v>
      </c>
    </row>
    <row r="272" spans="1:6" ht="15" hidden="1">
      <c r="A272" s="41"/>
      <c r="B272" s="92">
        <v>4411</v>
      </c>
      <c r="C272" s="92"/>
      <c r="D272" s="92" t="s">
        <v>101</v>
      </c>
      <c r="E272" s="130"/>
      <c r="F272" s="391"/>
    </row>
    <row r="273" spans="1:6" ht="15" hidden="1">
      <c r="A273" s="41"/>
      <c r="B273" s="92">
        <v>4412</v>
      </c>
      <c r="C273" s="92"/>
      <c r="D273" s="29" t="s">
        <v>102</v>
      </c>
      <c r="E273" s="131">
        <f>SUM(E274+E275+E276+E277+E278+E279+E280+E281)</f>
        <v>0</v>
      </c>
      <c r="F273" s="391"/>
    </row>
    <row r="274" spans="1:6" ht="15" hidden="1">
      <c r="A274" s="41"/>
      <c r="B274" s="92"/>
      <c r="C274" s="92">
        <v>44121</v>
      </c>
      <c r="D274" s="92" t="s">
        <v>103</v>
      </c>
      <c r="E274" s="130"/>
      <c r="F274" s="391"/>
    </row>
    <row r="275" spans="1:6" ht="15" hidden="1">
      <c r="A275" s="41"/>
      <c r="B275" s="92"/>
      <c r="C275" s="92">
        <v>44122</v>
      </c>
      <c r="D275" s="29" t="s">
        <v>104</v>
      </c>
      <c r="E275" s="131"/>
      <c r="F275" s="391"/>
    </row>
    <row r="276" spans="1:6" ht="15" hidden="1">
      <c r="A276" s="41"/>
      <c r="B276" s="92"/>
      <c r="C276" s="92">
        <v>44123</v>
      </c>
      <c r="D276" s="92" t="s">
        <v>105</v>
      </c>
      <c r="E276" s="130"/>
      <c r="F276" s="391"/>
    </row>
    <row r="277" spans="1:6" ht="15" hidden="1">
      <c r="A277" s="41"/>
      <c r="B277" s="92"/>
      <c r="C277" s="92">
        <v>44124</v>
      </c>
      <c r="D277" s="92" t="s">
        <v>106</v>
      </c>
      <c r="E277" s="130"/>
      <c r="F277" s="391"/>
    </row>
    <row r="278" spans="1:6" ht="15" hidden="1">
      <c r="A278" s="41"/>
      <c r="B278" s="92"/>
      <c r="C278" s="92">
        <v>44125</v>
      </c>
      <c r="D278" s="92" t="s">
        <v>107</v>
      </c>
      <c r="E278" s="130"/>
      <c r="F278" s="391"/>
    </row>
    <row r="279" spans="1:6" ht="15" hidden="1">
      <c r="A279" s="41"/>
      <c r="B279" s="92"/>
      <c r="C279" s="92">
        <v>44126</v>
      </c>
      <c r="D279" s="92" t="s">
        <v>108</v>
      </c>
      <c r="E279" s="130"/>
      <c r="F279" s="391"/>
    </row>
    <row r="280" spans="1:6" ht="15" hidden="1">
      <c r="A280" s="41"/>
      <c r="B280" s="92"/>
      <c r="C280" s="92">
        <v>44127</v>
      </c>
      <c r="D280" s="92" t="s">
        <v>109</v>
      </c>
      <c r="E280" s="130"/>
      <c r="F280" s="391"/>
    </row>
    <row r="281" spans="1:6" ht="15" hidden="1">
      <c r="A281" s="41"/>
      <c r="B281" s="92"/>
      <c r="C281" s="92">
        <v>44128</v>
      </c>
      <c r="D281" s="92" t="s">
        <v>66</v>
      </c>
      <c r="E281" s="130"/>
      <c r="F281" s="391"/>
    </row>
    <row r="282" spans="1:6" ht="15" hidden="1">
      <c r="A282" s="41"/>
      <c r="B282" s="92">
        <v>4413</v>
      </c>
      <c r="C282" s="92"/>
      <c r="D282" s="92" t="s">
        <v>110</v>
      </c>
      <c r="E282" s="130"/>
      <c r="F282" s="391"/>
    </row>
    <row r="283" spans="1:7" ht="16.5" thickBot="1">
      <c r="A283" s="98"/>
      <c r="B283" s="45">
        <v>4415</v>
      </c>
      <c r="C283" s="45"/>
      <c r="D283" s="45" t="s">
        <v>111</v>
      </c>
      <c r="E283" s="384">
        <v>10000</v>
      </c>
      <c r="F283" s="392">
        <v>22947.35</v>
      </c>
      <c r="G283" t="s">
        <v>307</v>
      </c>
    </row>
    <row r="284" spans="1:5" ht="15" hidden="1">
      <c r="A284" s="41"/>
      <c r="B284" s="43">
        <v>4416</v>
      </c>
      <c r="C284" s="43"/>
      <c r="D284" s="43" t="s">
        <v>112</v>
      </c>
      <c r="E284" s="135"/>
    </row>
    <row r="285" spans="1:5" ht="15" hidden="1">
      <c r="A285" s="246">
        <v>45</v>
      </c>
      <c r="B285" s="247"/>
      <c r="C285" s="247"/>
      <c r="D285" s="248" t="s">
        <v>234</v>
      </c>
      <c r="E285" s="249"/>
    </row>
    <row r="286" spans="1:5" ht="15" hidden="1">
      <c r="A286" s="246">
        <v>451</v>
      </c>
      <c r="B286" s="247"/>
      <c r="C286" s="247"/>
      <c r="D286" s="250" t="s">
        <v>242</v>
      </c>
      <c r="E286" s="249"/>
    </row>
    <row r="287" spans="1:5" ht="15" hidden="1">
      <c r="A287" s="251"/>
      <c r="B287" s="13">
        <v>4511</v>
      </c>
      <c r="C287" s="13"/>
      <c r="D287" s="13" t="s">
        <v>289</v>
      </c>
      <c r="E287" s="252"/>
    </row>
    <row r="288" spans="1:5" ht="15" hidden="1">
      <c r="A288" s="251"/>
      <c r="B288" s="13">
        <v>4512</v>
      </c>
      <c r="C288" s="13"/>
      <c r="D288" s="13" t="s">
        <v>290</v>
      </c>
      <c r="E288" s="252"/>
    </row>
    <row r="289" spans="1:5" ht="15" hidden="1">
      <c r="A289" s="251"/>
      <c r="B289" s="13">
        <v>4513</v>
      </c>
      <c r="C289" s="13"/>
      <c r="D289" s="13" t="s">
        <v>291</v>
      </c>
      <c r="E289" s="252"/>
    </row>
    <row r="290" spans="1:5" ht="15" hidden="1">
      <c r="A290" s="251"/>
      <c r="B290" s="13">
        <v>4515</v>
      </c>
      <c r="C290" s="13"/>
      <c r="D290" s="13" t="s">
        <v>292</v>
      </c>
      <c r="E290" s="252"/>
    </row>
    <row r="291" spans="1:5" ht="16.5" hidden="1" thickBot="1">
      <c r="A291" s="83">
        <v>46</v>
      </c>
      <c r="B291" s="119"/>
      <c r="C291" s="119"/>
      <c r="D291" s="134" t="s">
        <v>113</v>
      </c>
      <c r="E291" s="86">
        <f>E292+E294+E296</f>
        <v>0</v>
      </c>
    </row>
    <row r="292" spans="1:5" ht="15" hidden="1">
      <c r="A292" s="41">
        <v>461</v>
      </c>
      <c r="B292" s="112"/>
      <c r="C292" s="112"/>
      <c r="D292" s="101" t="s">
        <v>114</v>
      </c>
      <c r="E292" s="102">
        <f>SUM(E293)</f>
        <v>0</v>
      </c>
    </row>
    <row r="293" spans="1:5" ht="16.5" hidden="1" thickBot="1">
      <c r="A293" s="98"/>
      <c r="B293" s="45">
        <v>4611</v>
      </c>
      <c r="C293" s="109"/>
      <c r="D293" s="45" t="s">
        <v>115</v>
      </c>
      <c r="E293" s="99"/>
    </row>
    <row r="294" spans="1:5" ht="15" hidden="1">
      <c r="A294" s="4">
        <v>462</v>
      </c>
      <c r="B294" s="32"/>
      <c r="C294" s="136"/>
      <c r="D294" s="28" t="s">
        <v>116</v>
      </c>
      <c r="E294" s="70">
        <f>SUM(E295)</f>
        <v>0</v>
      </c>
    </row>
    <row r="295" spans="1:5" ht="16.5" hidden="1" thickBot="1">
      <c r="A295" s="22"/>
      <c r="B295" s="48">
        <v>4621</v>
      </c>
      <c r="C295" s="49"/>
      <c r="D295" s="48" t="s">
        <v>117</v>
      </c>
      <c r="E295" s="128"/>
    </row>
    <row r="296" spans="1:5" ht="15" hidden="1">
      <c r="A296" s="41">
        <v>463</v>
      </c>
      <c r="B296" s="43"/>
      <c r="C296" s="100"/>
      <c r="D296" s="101" t="s">
        <v>118</v>
      </c>
      <c r="E296" s="111">
        <f>SUM(E297)</f>
        <v>0</v>
      </c>
    </row>
    <row r="297" spans="1:5" ht="15" hidden="1">
      <c r="A297" s="41"/>
      <c r="B297" s="71">
        <v>4630</v>
      </c>
      <c r="C297" s="71"/>
      <c r="D297" s="94" t="s">
        <v>118</v>
      </c>
      <c r="E297" s="95"/>
    </row>
    <row r="298" spans="1:5" ht="16.5" hidden="1" thickBot="1">
      <c r="A298" s="83">
        <v>47</v>
      </c>
      <c r="B298" s="119"/>
      <c r="C298" s="120"/>
      <c r="D298" s="134" t="s">
        <v>119</v>
      </c>
      <c r="E298" s="86">
        <f>SUM(E299+E300)</f>
        <v>0</v>
      </c>
    </row>
    <row r="299" spans="1:5" ht="15" hidden="1">
      <c r="A299" s="37"/>
      <c r="B299" s="39">
        <v>471</v>
      </c>
      <c r="C299" s="39"/>
      <c r="D299" s="137" t="s">
        <v>120</v>
      </c>
      <c r="E299" s="138"/>
    </row>
    <row r="300" spans="1:5" ht="16.5" hidden="1" thickBot="1">
      <c r="A300" s="98"/>
      <c r="B300" s="45">
        <v>472</v>
      </c>
      <c r="C300" s="45"/>
      <c r="D300" s="46" t="s">
        <v>121</v>
      </c>
      <c r="E300" s="99"/>
    </row>
    <row r="301" spans="1:5" ht="15">
      <c r="A301" s="139"/>
      <c r="B301" s="100"/>
      <c r="C301" s="100"/>
      <c r="D301" s="140"/>
      <c r="E301" s="141"/>
    </row>
    <row r="302" spans="1:5" ht="15">
      <c r="A302" s="139"/>
      <c r="B302" s="100"/>
      <c r="C302" s="100"/>
      <c r="D302" s="140"/>
      <c r="E302" s="141"/>
    </row>
    <row r="303" spans="1:5" ht="15">
      <c r="A303" s="139"/>
      <c r="B303" s="100"/>
      <c r="C303" s="100"/>
      <c r="D303" s="140"/>
      <c r="E303" s="141"/>
    </row>
    <row r="304" spans="1:5" ht="15">
      <c r="A304" s="139"/>
      <c r="B304" s="100"/>
      <c r="C304" s="100"/>
      <c r="D304" s="140"/>
      <c r="E304" s="141"/>
    </row>
    <row r="305" spans="1:5" ht="16.5" thickBot="1">
      <c r="A305" s="139"/>
      <c r="B305" s="100"/>
      <c r="C305" s="100"/>
      <c r="D305" s="140"/>
      <c r="E305" s="141"/>
    </row>
    <row r="306" spans="1:6" ht="16.5" thickBot="1">
      <c r="A306" s="440" t="s">
        <v>125</v>
      </c>
      <c r="B306" s="473" t="s">
        <v>3</v>
      </c>
      <c r="C306" s="474"/>
      <c r="D306" s="474"/>
      <c r="E306" s="475"/>
      <c r="F306" s="385"/>
    </row>
    <row r="307" spans="1:6" ht="16.5" thickBot="1">
      <c r="A307" s="470" t="s">
        <v>7</v>
      </c>
      <c r="B307" s="471"/>
      <c r="C307" s="472"/>
      <c r="D307" s="416" t="s">
        <v>6</v>
      </c>
      <c r="E307" s="417" t="s">
        <v>314</v>
      </c>
      <c r="F307" s="399" t="s">
        <v>282</v>
      </c>
    </row>
    <row r="308" spans="1:6" ht="16.5" thickBot="1">
      <c r="A308" s="422">
        <v>4</v>
      </c>
      <c r="B308" s="423"/>
      <c r="C308" s="423"/>
      <c r="D308" s="424" t="s">
        <v>8</v>
      </c>
      <c r="E308" s="441">
        <f>SUM(E309+E370+E375+E403+E424+E431)</f>
        <v>403600</v>
      </c>
      <c r="F308" s="400" t="e">
        <f>SUM(F309+F370+F375+F403+F424+F431)</f>
        <v>#REF!</v>
      </c>
    </row>
    <row r="309" spans="1:6" ht="16.5" thickBot="1">
      <c r="A309" s="37">
        <v>41</v>
      </c>
      <c r="B309" s="87"/>
      <c r="C309" s="87"/>
      <c r="D309" s="88" t="s">
        <v>9</v>
      </c>
      <c r="E309" s="89">
        <f>SUM(E310+E316+E322+E334+E350+E354+E356+E358+E362)</f>
        <v>284600</v>
      </c>
      <c r="F309" s="400">
        <f>SUM(F310+F316+F322+F334+F350+F354+F356+F358+F362)</f>
        <v>146589.85</v>
      </c>
    </row>
    <row r="310" spans="1:6" ht="15">
      <c r="A310" s="37">
        <v>411</v>
      </c>
      <c r="B310" s="39"/>
      <c r="C310" s="39"/>
      <c r="D310" s="90" t="s">
        <v>10</v>
      </c>
      <c r="E310" s="91">
        <f>SUM(E311+E312+E313+E314+E315)</f>
        <v>152100</v>
      </c>
      <c r="F310" s="400">
        <f>SUM(F311+F312+F313+F314+F315)</f>
        <v>64179.39</v>
      </c>
    </row>
    <row r="311" spans="1:6" ht="15">
      <c r="A311" s="41"/>
      <c r="B311" s="92">
        <v>4111</v>
      </c>
      <c r="C311" s="92"/>
      <c r="D311" s="29" t="s">
        <v>11</v>
      </c>
      <c r="E311" s="93">
        <v>92300</v>
      </c>
      <c r="F311" s="400">
        <v>63620.44</v>
      </c>
    </row>
    <row r="312" spans="1:6" ht="15">
      <c r="A312" s="41"/>
      <c r="B312" s="92">
        <v>4112</v>
      </c>
      <c r="C312" s="92"/>
      <c r="D312" s="29" t="s">
        <v>12</v>
      </c>
      <c r="E312" s="93">
        <v>12400</v>
      </c>
      <c r="F312" s="400">
        <v>494.63</v>
      </c>
    </row>
    <row r="313" spans="1:6" ht="15">
      <c r="A313" s="41"/>
      <c r="B313" s="92">
        <v>4113</v>
      </c>
      <c r="C313" s="92"/>
      <c r="D313" s="29" t="s">
        <v>13</v>
      </c>
      <c r="E313" s="93">
        <v>33100</v>
      </c>
      <c r="F313" s="400">
        <v>0</v>
      </c>
    </row>
    <row r="314" spans="1:6" ht="15">
      <c r="A314" s="41"/>
      <c r="B314" s="92">
        <v>4114</v>
      </c>
      <c r="C314" s="92"/>
      <c r="D314" s="29" t="s">
        <v>14</v>
      </c>
      <c r="E314" s="93">
        <v>12700</v>
      </c>
      <c r="F314" s="400">
        <v>0</v>
      </c>
    </row>
    <row r="315" spans="1:6" ht="16.5" thickBot="1">
      <c r="A315" s="41"/>
      <c r="B315" s="71">
        <v>4115</v>
      </c>
      <c r="C315" s="71"/>
      <c r="D315" s="94" t="s">
        <v>15</v>
      </c>
      <c r="E315" s="95">
        <v>1600</v>
      </c>
      <c r="F315" s="400">
        <v>64.32</v>
      </c>
    </row>
    <row r="316" spans="1:6" ht="15">
      <c r="A316" s="37">
        <v>412</v>
      </c>
      <c r="B316" s="96"/>
      <c r="C316" s="97"/>
      <c r="D316" s="90" t="s">
        <v>16</v>
      </c>
      <c r="E316" s="89">
        <f>SUM(E317+E318+E319)</f>
        <v>107000</v>
      </c>
      <c r="F316" s="400">
        <f>SUM(F317+F318+F319)</f>
        <v>72026.23</v>
      </c>
    </row>
    <row r="317" spans="1:6" ht="15" hidden="1">
      <c r="A317" s="41"/>
      <c r="B317" s="92">
        <v>4125</v>
      </c>
      <c r="C317" s="92"/>
      <c r="D317" s="29" t="s">
        <v>17</v>
      </c>
      <c r="E317" s="93"/>
      <c r="F317" s="400"/>
    </row>
    <row r="318" spans="1:6" ht="15">
      <c r="A318" s="41"/>
      <c r="B318" s="92">
        <v>4126</v>
      </c>
      <c r="C318" s="92"/>
      <c r="D318" s="29" t="s">
        <v>18</v>
      </c>
      <c r="E318" s="30">
        <v>100000</v>
      </c>
      <c r="F318" s="400">
        <v>67205.83</v>
      </c>
    </row>
    <row r="319" spans="1:6" ht="15">
      <c r="A319" s="41"/>
      <c r="B319" s="92">
        <v>4127</v>
      </c>
      <c r="C319" s="92"/>
      <c r="D319" s="29" t="s">
        <v>19</v>
      </c>
      <c r="E319" s="93">
        <f>SUM(E320+E321)</f>
        <v>7000</v>
      </c>
      <c r="F319" s="400">
        <f>SUM(F320+F321)</f>
        <v>4820.4</v>
      </c>
    </row>
    <row r="320" spans="1:6" ht="16.5" thickBot="1">
      <c r="A320" s="98"/>
      <c r="B320" s="45"/>
      <c r="C320" s="45">
        <v>41271</v>
      </c>
      <c r="D320" s="46" t="s">
        <v>19</v>
      </c>
      <c r="E320" s="99">
        <v>7000</v>
      </c>
      <c r="F320" s="400">
        <v>4820.4</v>
      </c>
    </row>
    <row r="321" spans="1:6" ht="16.5" hidden="1" thickBot="1">
      <c r="A321" s="98"/>
      <c r="B321" s="104"/>
      <c r="C321" s="104">
        <v>41272</v>
      </c>
      <c r="D321" s="106" t="s">
        <v>20</v>
      </c>
      <c r="E321" s="107"/>
      <c r="F321" s="400"/>
    </row>
    <row r="322" spans="1:6" ht="15">
      <c r="A322" s="41">
        <v>413</v>
      </c>
      <c r="B322" s="43"/>
      <c r="C322" s="100"/>
      <c r="D322" s="101" t="s">
        <v>21</v>
      </c>
      <c r="E322" s="102">
        <f>SUM(E323+E328+E331+E332+E333)</f>
        <v>6500</v>
      </c>
      <c r="F322" s="400">
        <f>SUM(F323+F328+F331+F332+F333)</f>
        <v>5205.48</v>
      </c>
    </row>
    <row r="323" spans="1:6" ht="15">
      <c r="A323" s="41"/>
      <c r="B323" s="92">
        <v>4131</v>
      </c>
      <c r="C323" s="92"/>
      <c r="D323" s="29" t="s">
        <v>22</v>
      </c>
      <c r="E323" s="93">
        <f>SUM(E324+E325+E326+E327)</f>
        <v>1000</v>
      </c>
      <c r="F323" s="400">
        <f>SUM(F324+F325+F326+F327)</f>
        <v>719.5</v>
      </c>
    </row>
    <row r="324" spans="1:6" ht="15">
      <c r="A324" s="41"/>
      <c r="B324" s="92"/>
      <c r="C324" s="92">
        <v>41311</v>
      </c>
      <c r="D324" s="29" t="s">
        <v>23</v>
      </c>
      <c r="E324" s="93">
        <v>1000</v>
      </c>
      <c r="F324" s="400">
        <v>719.5</v>
      </c>
    </row>
    <row r="325" spans="1:6" ht="15" hidden="1">
      <c r="A325" s="41"/>
      <c r="B325" s="92"/>
      <c r="C325" s="92">
        <v>41312</v>
      </c>
      <c r="D325" s="29" t="s">
        <v>24</v>
      </c>
      <c r="E325" s="93"/>
      <c r="F325" s="400"/>
    </row>
    <row r="326" spans="1:6" ht="15" hidden="1">
      <c r="A326" s="41"/>
      <c r="B326" s="92"/>
      <c r="C326" s="92">
        <v>41313</v>
      </c>
      <c r="D326" s="29" t="s">
        <v>25</v>
      </c>
      <c r="E326" s="93"/>
      <c r="F326" s="400"/>
    </row>
    <row r="327" spans="1:6" ht="15" hidden="1">
      <c r="A327" s="41"/>
      <c r="B327" s="92"/>
      <c r="C327" s="92">
        <v>41315</v>
      </c>
      <c r="D327" s="29" t="s">
        <v>26</v>
      </c>
      <c r="E327" s="93"/>
      <c r="F327" s="400"/>
    </row>
    <row r="328" spans="1:6" ht="15">
      <c r="A328" s="41"/>
      <c r="B328" s="92">
        <v>4133</v>
      </c>
      <c r="C328" s="92"/>
      <c r="D328" s="29" t="s">
        <v>27</v>
      </c>
      <c r="E328" s="93">
        <f>SUM(E329+E330)</f>
        <v>5000</v>
      </c>
      <c r="F328" s="400">
        <f>SUM(F329+F330)</f>
        <v>4349.98</v>
      </c>
    </row>
    <row r="329" spans="1:6" ht="15">
      <c r="A329" s="41"/>
      <c r="B329" s="92"/>
      <c r="C329" s="92">
        <v>41331</v>
      </c>
      <c r="D329" s="29" t="s">
        <v>28</v>
      </c>
      <c r="E329" s="93">
        <v>5000</v>
      </c>
      <c r="F329" s="400">
        <v>4349.98</v>
      </c>
    </row>
    <row r="330" spans="1:6" ht="15" hidden="1">
      <c r="A330" s="41"/>
      <c r="B330" s="92"/>
      <c r="C330" s="92">
        <v>41332</v>
      </c>
      <c r="D330" s="29" t="s">
        <v>27</v>
      </c>
      <c r="E330" s="93"/>
      <c r="F330" s="400"/>
    </row>
    <row r="331" spans="1:6" ht="15" hidden="1">
      <c r="A331" s="41"/>
      <c r="B331" s="92">
        <v>4134</v>
      </c>
      <c r="C331" s="92"/>
      <c r="D331" s="29" t="s">
        <v>29</v>
      </c>
      <c r="E331" s="93"/>
      <c r="F331" s="400"/>
    </row>
    <row r="332" spans="1:6" ht="15" hidden="1">
      <c r="A332" s="41"/>
      <c r="B332" s="92">
        <v>4135</v>
      </c>
      <c r="C332" s="92"/>
      <c r="D332" s="29" t="s">
        <v>30</v>
      </c>
      <c r="E332" s="93"/>
      <c r="F332" s="400"/>
    </row>
    <row r="333" spans="1:6" ht="16.5" thickBot="1">
      <c r="A333" s="98"/>
      <c r="B333" s="45">
        <v>4139</v>
      </c>
      <c r="C333" s="45"/>
      <c r="D333" s="46" t="s">
        <v>31</v>
      </c>
      <c r="E333" s="99">
        <v>500</v>
      </c>
      <c r="F333" s="400">
        <v>136</v>
      </c>
    </row>
    <row r="334" spans="1:6" ht="15">
      <c r="A334" s="37">
        <v>414</v>
      </c>
      <c r="B334" s="103"/>
      <c r="C334" s="103"/>
      <c r="D334" s="90" t="s">
        <v>32</v>
      </c>
      <c r="E334" s="91">
        <f>SUM(E335+E336+E337+E340+E341+E342+E343+E344+E345)</f>
        <v>12500</v>
      </c>
      <c r="F334" s="400">
        <f>SUM(F335+F336+F337+F340+F341+F342+F343+F344+F345)</f>
        <v>2878.75</v>
      </c>
    </row>
    <row r="335" spans="1:6" ht="15">
      <c r="A335" s="41"/>
      <c r="B335" s="92">
        <v>4141</v>
      </c>
      <c r="C335" s="92"/>
      <c r="D335" s="92" t="s">
        <v>33</v>
      </c>
      <c r="E335" s="93">
        <v>3500</v>
      </c>
      <c r="F335" s="400">
        <v>1010.9</v>
      </c>
    </row>
    <row r="336" spans="1:6" ht="15">
      <c r="A336" s="41"/>
      <c r="B336" s="92">
        <v>4142</v>
      </c>
      <c r="C336" s="92"/>
      <c r="D336" s="92" t="s">
        <v>34</v>
      </c>
      <c r="E336" s="93">
        <v>3500</v>
      </c>
      <c r="F336" s="400">
        <v>1476.3</v>
      </c>
    </row>
    <row r="337" spans="1:6" ht="15" hidden="1">
      <c r="A337" s="41"/>
      <c r="B337" s="92">
        <v>4143</v>
      </c>
      <c r="C337" s="92"/>
      <c r="D337" s="92" t="s">
        <v>35</v>
      </c>
      <c r="E337" s="93">
        <f>SUM(E338+E339)</f>
        <v>0</v>
      </c>
      <c r="F337" s="400">
        <f>SUM(F338+F339)</f>
        <v>0</v>
      </c>
    </row>
    <row r="338" spans="1:6" ht="15" hidden="1">
      <c r="A338" s="41"/>
      <c r="B338" s="92"/>
      <c r="C338" s="92">
        <v>41431</v>
      </c>
      <c r="D338" s="92" t="s">
        <v>36</v>
      </c>
      <c r="E338" s="93">
        <v>0</v>
      </c>
      <c r="F338" s="400">
        <v>0</v>
      </c>
    </row>
    <row r="339" spans="1:6" ht="15" hidden="1">
      <c r="A339" s="41"/>
      <c r="B339" s="92"/>
      <c r="C339" s="92">
        <v>41432</v>
      </c>
      <c r="D339" s="92" t="s">
        <v>37</v>
      </c>
      <c r="E339" s="93"/>
      <c r="F339" s="400"/>
    </row>
    <row r="340" spans="1:6" ht="15" hidden="1">
      <c r="A340" s="41"/>
      <c r="B340" s="92">
        <v>4144</v>
      </c>
      <c r="C340" s="92"/>
      <c r="D340" s="29" t="s">
        <v>123</v>
      </c>
      <c r="E340" s="93"/>
      <c r="F340" s="400"/>
    </row>
    <row r="341" spans="1:6" ht="15" hidden="1">
      <c r="A341" s="41"/>
      <c r="B341" s="92">
        <v>4145</v>
      </c>
      <c r="C341" s="92"/>
      <c r="D341" s="29" t="s">
        <v>39</v>
      </c>
      <c r="E341" s="93"/>
      <c r="F341" s="400"/>
    </row>
    <row r="342" spans="1:6" ht="15" hidden="1">
      <c r="A342" s="41"/>
      <c r="B342" s="92">
        <v>4146</v>
      </c>
      <c r="C342" s="92"/>
      <c r="D342" s="29" t="s">
        <v>40</v>
      </c>
      <c r="E342" s="93"/>
      <c r="F342" s="400"/>
    </row>
    <row r="343" spans="1:6" ht="15" hidden="1">
      <c r="A343" s="41"/>
      <c r="B343" s="92">
        <v>4147</v>
      </c>
      <c r="C343" s="92"/>
      <c r="D343" s="29" t="s">
        <v>41</v>
      </c>
      <c r="E343" s="93"/>
      <c r="F343" s="400"/>
    </row>
    <row r="344" spans="1:6" ht="15" hidden="1">
      <c r="A344" s="41"/>
      <c r="B344" s="92">
        <v>4148</v>
      </c>
      <c r="C344" s="92"/>
      <c r="D344" s="29" t="s">
        <v>42</v>
      </c>
      <c r="E344" s="93"/>
      <c r="F344" s="400"/>
    </row>
    <row r="345" spans="1:6" ht="15">
      <c r="A345" s="41"/>
      <c r="B345" s="92">
        <v>4149</v>
      </c>
      <c r="C345" s="92"/>
      <c r="D345" s="29" t="s">
        <v>43</v>
      </c>
      <c r="E345" s="93">
        <f>SUM(E346+E347+E348+E349)</f>
        <v>5500</v>
      </c>
      <c r="F345" s="400">
        <f>SUM(F346+F347+F348+F349)</f>
        <v>391.55</v>
      </c>
    </row>
    <row r="346" spans="1:6" ht="15">
      <c r="A346" s="41"/>
      <c r="B346" s="92"/>
      <c r="C346" s="92">
        <v>41491</v>
      </c>
      <c r="D346" s="29" t="s">
        <v>43</v>
      </c>
      <c r="E346" s="93">
        <v>500</v>
      </c>
      <c r="F346" s="400">
        <v>0</v>
      </c>
    </row>
    <row r="347" spans="1:6" ht="16.5" thickBot="1">
      <c r="A347" s="41"/>
      <c r="B347" s="92"/>
      <c r="C347" s="92">
        <v>41492</v>
      </c>
      <c r="D347" s="29" t="s">
        <v>44</v>
      </c>
      <c r="E347" s="93">
        <v>5000</v>
      </c>
      <c r="F347" s="400">
        <v>391.55</v>
      </c>
    </row>
    <row r="348" spans="1:6" ht="16.5" hidden="1" thickBot="1">
      <c r="A348" s="41"/>
      <c r="B348" s="92"/>
      <c r="C348" s="92">
        <v>41493</v>
      </c>
      <c r="D348" s="29" t="s">
        <v>45</v>
      </c>
      <c r="E348" s="93"/>
      <c r="F348" s="400"/>
    </row>
    <row r="349" spans="1:6" ht="16.5" hidden="1" thickBot="1">
      <c r="A349" s="98"/>
      <c r="B349" s="104"/>
      <c r="C349" s="105">
        <v>41494</v>
      </c>
      <c r="D349" s="106" t="s">
        <v>46</v>
      </c>
      <c r="E349" s="107"/>
      <c r="F349" s="400"/>
    </row>
    <row r="350" spans="1:6" ht="16.5" hidden="1" thickBot="1">
      <c r="A350" s="37">
        <v>415</v>
      </c>
      <c r="B350" s="96"/>
      <c r="C350" s="97"/>
      <c r="D350" s="90" t="s">
        <v>47</v>
      </c>
      <c r="E350" s="89">
        <f>SUM(E351+E352+E353)</f>
        <v>0</v>
      </c>
      <c r="F350" s="400">
        <f>SUM(F351+F352+F353)</f>
        <v>0</v>
      </c>
    </row>
    <row r="351" spans="1:6" ht="16.5" hidden="1" thickBot="1">
      <c r="A351" s="41"/>
      <c r="B351" s="92">
        <v>4151</v>
      </c>
      <c r="C351" s="92"/>
      <c r="D351" s="108" t="s">
        <v>48</v>
      </c>
      <c r="E351" s="93"/>
      <c r="F351" s="400"/>
    </row>
    <row r="352" spans="1:6" ht="16.5" hidden="1" thickBot="1">
      <c r="A352" s="41"/>
      <c r="B352" s="92">
        <v>4152</v>
      </c>
      <c r="C352" s="92"/>
      <c r="D352" s="108" t="s">
        <v>49</v>
      </c>
      <c r="E352" s="93"/>
      <c r="F352" s="400"/>
    </row>
    <row r="353" spans="1:6" ht="16.5" hidden="1" thickBot="1">
      <c r="A353" s="98"/>
      <c r="B353" s="45">
        <v>4153</v>
      </c>
      <c r="C353" s="109"/>
      <c r="D353" s="45" t="s">
        <v>50</v>
      </c>
      <c r="E353" s="99"/>
      <c r="F353" s="400"/>
    </row>
    <row r="354" spans="1:6" ht="16.5" hidden="1" thickBot="1">
      <c r="A354" s="37">
        <v>416</v>
      </c>
      <c r="B354" s="110"/>
      <c r="C354" s="110"/>
      <c r="D354" s="90" t="s">
        <v>51</v>
      </c>
      <c r="E354" s="89">
        <f>SUM(E355)</f>
        <v>0</v>
      </c>
      <c r="F354" s="400">
        <f>SUM(F355)</f>
        <v>0</v>
      </c>
    </row>
    <row r="355" spans="1:6" ht="16.5" hidden="1" thickBot="1">
      <c r="A355" s="98"/>
      <c r="B355" s="45">
        <v>4162</v>
      </c>
      <c r="C355" s="45"/>
      <c r="D355" s="46" t="s">
        <v>52</v>
      </c>
      <c r="E355" s="99"/>
      <c r="F355" s="400"/>
    </row>
    <row r="356" spans="1:6" ht="15">
      <c r="A356" s="41">
        <v>417</v>
      </c>
      <c r="B356" s="38"/>
      <c r="C356" s="39"/>
      <c r="D356" s="40" t="s">
        <v>53</v>
      </c>
      <c r="E356" s="91">
        <f>SUM(E357)</f>
        <v>1000</v>
      </c>
      <c r="F356" s="400">
        <f>SUM(F357)</f>
        <v>0</v>
      </c>
    </row>
    <row r="357" spans="1:6" ht="16.5" thickBot="1">
      <c r="A357" s="41"/>
      <c r="B357" s="42">
        <v>4171</v>
      </c>
      <c r="C357" s="43"/>
      <c r="D357" s="31" t="s">
        <v>54</v>
      </c>
      <c r="E357" s="64">
        <v>1000</v>
      </c>
      <c r="F357" s="400">
        <v>0</v>
      </c>
    </row>
    <row r="358" spans="1:6" ht="16.5" hidden="1" thickBot="1">
      <c r="A358" s="37">
        <v>418</v>
      </c>
      <c r="B358" s="110"/>
      <c r="C358" s="39"/>
      <c r="D358" s="90" t="s">
        <v>55</v>
      </c>
      <c r="E358" s="89">
        <f>SUM(E359)</f>
        <v>0</v>
      </c>
      <c r="F358" s="400">
        <f>SUM(F359)</f>
        <v>0</v>
      </c>
    </row>
    <row r="359" spans="1:6" ht="16.5" hidden="1" thickBot="1">
      <c r="A359" s="41"/>
      <c r="B359" s="92">
        <v>4181</v>
      </c>
      <c r="C359" s="112"/>
      <c r="D359" s="113" t="s">
        <v>56</v>
      </c>
      <c r="E359" s="93">
        <f>SUM(E360+E361)</f>
        <v>0</v>
      </c>
      <c r="F359" s="400">
        <f>SUM(F360+F361)</f>
        <v>0</v>
      </c>
    </row>
    <row r="360" spans="1:6" ht="16.5" hidden="1" thickBot="1">
      <c r="A360" s="41"/>
      <c r="B360" s="92"/>
      <c r="C360" s="92">
        <v>41811</v>
      </c>
      <c r="D360" s="29" t="s">
        <v>57</v>
      </c>
      <c r="E360" s="93"/>
      <c r="F360" s="400"/>
    </row>
    <row r="361" spans="1:6" ht="16.5" hidden="1" thickBot="1">
      <c r="A361" s="98"/>
      <c r="B361" s="104"/>
      <c r="C361" s="105">
        <v>41812</v>
      </c>
      <c r="D361" s="106" t="s">
        <v>58</v>
      </c>
      <c r="E361" s="107"/>
      <c r="F361" s="400"/>
    </row>
    <row r="362" spans="1:6" ht="15">
      <c r="A362" s="37">
        <v>419</v>
      </c>
      <c r="B362" s="96"/>
      <c r="C362" s="97"/>
      <c r="D362" s="90" t="s">
        <v>59</v>
      </c>
      <c r="E362" s="89">
        <f>SUM(E363+E364+E365+E366+E367+E368+E369)</f>
        <v>5500</v>
      </c>
      <c r="F362" s="400">
        <f>SUM(F363+F364+F365+F366+F367+F368+F369)</f>
        <v>2300</v>
      </c>
    </row>
    <row r="363" spans="1:6" ht="15">
      <c r="A363" s="41"/>
      <c r="B363" s="92">
        <v>4191</v>
      </c>
      <c r="C363" s="92"/>
      <c r="D363" s="108" t="s">
        <v>60</v>
      </c>
      <c r="E363" s="93">
        <v>5000</v>
      </c>
      <c r="F363" s="400">
        <v>2300</v>
      </c>
    </row>
    <row r="364" spans="1:6" ht="15" hidden="1">
      <c r="A364" s="41"/>
      <c r="B364" s="92">
        <v>4192</v>
      </c>
      <c r="C364" s="92"/>
      <c r="D364" s="108" t="s">
        <v>61</v>
      </c>
      <c r="E364" s="93"/>
      <c r="F364" s="400"/>
    </row>
    <row r="365" spans="1:6" ht="15" hidden="1">
      <c r="A365" s="41"/>
      <c r="B365" s="92">
        <v>4193</v>
      </c>
      <c r="C365" s="92"/>
      <c r="D365" s="108" t="s">
        <v>62</v>
      </c>
      <c r="E365" s="93"/>
      <c r="F365" s="400"/>
    </row>
    <row r="366" spans="1:6" ht="15" hidden="1">
      <c r="A366" s="41"/>
      <c r="B366" s="92">
        <v>4194</v>
      </c>
      <c r="C366" s="92"/>
      <c r="D366" s="108" t="s">
        <v>63</v>
      </c>
      <c r="E366" s="93"/>
      <c r="F366" s="400"/>
    </row>
    <row r="367" spans="1:6" ht="15" hidden="1">
      <c r="A367" s="41"/>
      <c r="B367" s="13">
        <v>4195</v>
      </c>
      <c r="C367" s="13"/>
      <c r="D367" s="34" t="s">
        <v>64</v>
      </c>
      <c r="E367" s="93"/>
      <c r="F367" s="400"/>
    </row>
    <row r="368" spans="1:6" ht="15" hidden="1">
      <c r="A368" s="41"/>
      <c r="B368" s="92">
        <v>4196</v>
      </c>
      <c r="C368" s="92"/>
      <c r="D368" s="108" t="s">
        <v>124</v>
      </c>
      <c r="E368" s="93"/>
      <c r="F368" s="400"/>
    </row>
    <row r="369" spans="1:6" ht="16.5" thickBot="1">
      <c r="A369" s="98"/>
      <c r="B369" s="45">
        <v>4199</v>
      </c>
      <c r="C369" s="45"/>
      <c r="D369" s="114" t="s">
        <v>66</v>
      </c>
      <c r="E369" s="99">
        <v>500</v>
      </c>
      <c r="F369" s="400">
        <v>0</v>
      </c>
    </row>
    <row r="370" spans="1:6" ht="16.5" hidden="1" thickBot="1">
      <c r="A370" s="378">
        <v>42</v>
      </c>
      <c r="B370" s="52"/>
      <c r="C370" s="52"/>
      <c r="D370" s="53" t="s">
        <v>67</v>
      </c>
      <c r="E370" s="54">
        <f>SUM(E371)</f>
        <v>0</v>
      </c>
      <c r="F370" s="400">
        <f>SUM(F371)</f>
        <v>0</v>
      </c>
    </row>
    <row r="371" spans="1:6" ht="16.5" hidden="1" thickBot="1">
      <c r="A371" s="4">
        <v>421</v>
      </c>
      <c r="B371" s="32"/>
      <c r="C371" s="32"/>
      <c r="D371" s="58" t="s">
        <v>68</v>
      </c>
      <c r="E371" s="33">
        <f>SUM(E372)</f>
        <v>0</v>
      </c>
      <c r="F371" s="400">
        <f>SUM(F372)</f>
        <v>0</v>
      </c>
    </row>
    <row r="372" spans="1:6" ht="16.5" hidden="1" thickBot="1">
      <c r="A372" s="22"/>
      <c r="B372" s="23">
        <v>4215</v>
      </c>
      <c r="C372" s="23"/>
      <c r="D372" s="142" t="s">
        <v>69</v>
      </c>
      <c r="E372" s="25"/>
      <c r="F372" s="400"/>
    </row>
    <row r="373" spans="1:6" ht="16.5" hidden="1" thickBot="1">
      <c r="A373" s="9">
        <v>422</v>
      </c>
      <c r="B373" s="78"/>
      <c r="C373" s="143"/>
      <c r="D373" s="55" t="s">
        <v>70</v>
      </c>
      <c r="E373" s="36"/>
      <c r="F373" s="400"/>
    </row>
    <row r="374" spans="1:6" ht="16.5" hidden="1" thickBot="1">
      <c r="A374" s="9"/>
      <c r="B374" s="26">
        <v>4222</v>
      </c>
      <c r="C374" s="27"/>
      <c r="D374" s="118" t="s">
        <v>71</v>
      </c>
      <c r="E374" s="64"/>
      <c r="F374" s="400"/>
    </row>
    <row r="375" spans="1:6" ht="16.5" thickBot="1">
      <c r="A375" s="83">
        <v>43</v>
      </c>
      <c r="B375" s="119"/>
      <c r="C375" s="120"/>
      <c r="D375" s="121" t="s">
        <v>72</v>
      </c>
      <c r="E375" s="86">
        <f>SUM(E376+E392)</f>
        <v>109000</v>
      </c>
      <c r="F375" s="400" t="e">
        <f>SUM(F376+F392)</f>
        <v>#REF!</v>
      </c>
    </row>
    <row r="376" spans="1:8" ht="15">
      <c r="A376" s="37">
        <v>431</v>
      </c>
      <c r="B376" s="96"/>
      <c r="C376" s="97"/>
      <c r="D376" s="122" t="s">
        <v>73</v>
      </c>
      <c r="E376" s="89">
        <f>SUM(E377+E378+E379+E380+E381+E382+E386)</f>
        <v>109000</v>
      </c>
      <c r="F376" s="400" t="e">
        <f>SUM(F377+F378+F379+F380+F381+F382+F386)</f>
        <v>#REF!</v>
      </c>
      <c r="G376" s="261">
        <f>SUM('PRIHODI 2022'!E2*1.1%)</f>
        <v>86515.00000000001</v>
      </c>
      <c r="H376" t="s">
        <v>317</v>
      </c>
    </row>
    <row r="377" spans="1:7" ht="15" hidden="1">
      <c r="A377" s="41"/>
      <c r="B377" s="92">
        <v>4312</v>
      </c>
      <c r="C377" s="123"/>
      <c r="D377" s="124" t="s">
        <v>74</v>
      </c>
      <c r="E377" s="125"/>
      <c r="F377" s="400"/>
      <c r="G377" s="261"/>
    </row>
    <row r="378" spans="1:7" ht="15" hidden="1">
      <c r="A378" s="41"/>
      <c r="B378" s="92">
        <v>4313</v>
      </c>
      <c r="C378" s="92"/>
      <c r="D378" s="124" t="s">
        <v>75</v>
      </c>
      <c r="E378" s="93"/>
      <c r="F378" s="400"/>
      <c r="G378" s="261"/>
    </row>
    <row r="379" spans="1:7" ht="15" hidden="1">
      <c r="A379" s="41"/>
      <c r="B379" s="92">
        <v>4314</v>
      </c>
      <c r="C379" s="92"/>
      <c r="D379" s="124" t="s">
        <v>76</v>
      </c>
      <c r="E379" s="93"/>
      <c r="F379" s="400"/>
      <c r="G379" s="261"/>
    </row>
    <row r="380" spans="1:8" ht="15">
      <c r="A380" s="41"/>
      <c r="B380" s="92">
        <v>4315</v>
      </c>
      <c r="C380" s="126"/>
      <c r="D380" s="127" t="s">
        <v>77</v>
      </c>
      <c r="E380" s="93">
        <v>92000</v>
      </c>
      <c r="F380" s="400" t="e">
        <f>SUM(#REF!+#REF!)</f>
        <v>#REF!</v>
      </c>
      <c r="G380" s="261">
        <f>SUM('PRIHODI 2022'!E2*0.11%)</f>
        <v>8651.5</v>
      </c>
      <c r="H380" t="s">
        <v>318</v>
      </c>
    </row>
    <row r="381" spans="1:6" ht="15" hidden="1">
      <c r="A381" s="41"/>
      <c r="B381" s="92">
        <v>4316</v>
      </c>
      <c r="C381" s="92"/>
      <c r="D381" s="92" t="s">
        <v>78</v>
      </c>
      <c r="E381" s="93"/>
      <c r="F381" s="400"/>
    </row>
    <row r="382" spans="1:6" ht="15" hidden="1">
      <c r="A382" s="41"/>
      <c r="B382" s="92">
        <v>4318</v>
      </c>
      <c r="C382" s="92"/>
      <c r="D382" s="92" t="s">
        <v>79</v>
      </c>
      <c r="E382" s="93">
        <f>SUM(E383+E384+E385)</f>
        <v>0</v>
      </c>
      <c r="F382" s="400">
        <f>SUM(F383+F384+F385)</f>
        <v>0</v>
      </c>
    </row>
    <row r="383" spans="1:6" ht="15" hidden="1">
      <c r="A383" s="41"/>
      <c r="B383" s="71"/>
      <c r="C383" s="71">
        <v>43181</v>
      </c>
      <c r="D383" s="92" t="s">
        <v>79</v>
      </c>
      <c r="E383" s="95"/>
      <c r="F383" s="400"/>
    </row>
    <row r="384" spans="1:6" ht="15" hidden="1">
      <c r="A384" s="41"/>
      <c r="B384" s="71"/>
      <c r="C384" s="71">
        <v>43182</v>
      </c>
      <c r="D384" s="71" t="s">
        <v>80</v>
      </c>
      <c r="E384" s="95"/>
      <c r="F384" s="400"/>
    </row>
    <row r="385" spans="1:6" ht="15" hidden="1">
      <c r="A385" s="41"/>
      <c r="B385" s="71"/>
      <c r="C385" s="71">
        <v>43183</v>
      </c>
      <c r="D385" s="71" t="s">
        <v>81</v>
      </c>
      <c r="E385" s="95"/>
      <c r="F385" s="400"/>
    </row>
    <row r="386" spans="1:6" ht="15">
      <c r="A386" s="41"/>
      <c r="B386" s="92">
        <v>4319</v>
      </c>
      <c r="C386" s="92"/>
      <c r="D386" s="92" t="s">
        <v>82</v>
      </c>
      <c r="E386" s="93">
        <f>SUM(E387+E388+E389+E390+E391)</f>
        <v>17000</v>
      </c>
      <c r="F386" s="400">
        <f>SUM(F387+F388+F389+F390+F391)</f>
        <v>0</v>
      </c>
    </row>
    <row r="387" spans="1:6" ht="15" hidden="1">
      <c r="A387" s="9"/>
      <c r="B387" s="16"/>
      <c r="C387" s="16">
        <v>43191</v>
      </c>
      <c r="D387" s="16" t="s">
        <v>83</v>
      </c>
      <c r="E387" s="30"/>
      <c r="F387" s="400"/>
    </row>
    <row r="388" spans="1:6" ht="15" hidden="1">
      <c r="A388" s="9"/>
      <c r="B388" s="16"/>
      <c r="C388" s="16">
        <v>43192</v>
      </c>
      <c r="D388" s="16" t="s">
        <v>84</v>
      </c>
      <c r="E388" s="30"/>
      <c r="F388" s="400"/>
    </row>
    <row r="389" spans="1:6" ht="15" hidden="1">
      <c r="A389" s="9"/>
      <c r="B389" s="16"/>
      <c r="C389" s="16">
        <v>43193</v>
      </c>
      <c r="D389" s="16" t="s">
        <v>85</v>
      </c>
      <c r="E389" s="30"/>
      <c r="F389" s="400"/>
    </row>
    <row r="390" spans="1:6" ht="15" hidden="1">
      <c r="A390" s="9"/>
      <c r="B390" s="13"/>
      <c r="C390" s="16">
        <v>43194</v>
      </c>
      <c r="D390" s="13" t="s">
        <v>86</v>
      </c>
      <c r="E390" s="30"/>
      <c r="F390" s="400"/>
    </row>
    <row r="391" spans="1:8" ht="16.5" thickBot="1">
      <c r="A391" s="22"/>
      <c r="B391" s="48"/>
      <c r="C391" s="23">
        <v>43195</v>
      </c>
      <c r="D391" s="48" t="s">
        <v>87</v>
      </c>
      <c r="E391" s="128">
        <v>17000</v>
      </c>
      <c r="F391" s="400"/>
      <c r="G391" s="261">
        <f>SUM(E2-E105-E127)</f>
        <v>6830000</v>
      </c>
      <c r="H391" t="s">
        <v>329</v>
      </c>
    </row>
    <row r="392" spans="1:6" ht="16.5" hidden="1" thickBot="1">
      <c r="A392" s="37">
        <v>432</v>
      </c>
      <c r="B392" s="96"/>
      <c r="C392" s="97"/>
      <c r="D392" s="129" t="s">
        <v>88</v>
      </c>
      <c r="E392" s="89">
        <f>SUM(E393)</f>
        <v>0</v>
      </c>
      <c r="F392" s="400">
        <f>SUM(F393)</f>
        <v>0</v>
      </c>
    </row>
    <row r="393" spans="1:6" ht="16.5" hidden="1" thickBot="1">
      <c r="A393" s="41"/>
      <c r="B393" s="92">
        <v>4326</v>
      </c>
      <c r="C393" s="92"/>
      <c r="D393" s="92" t="s">
        <v>89</v>
      </c>
      <c r="E393" s="130">
        <f>SUM(E394+E395+E396+E397+E398+E399+E400+E401)</f>
        <v>0</v>
      </c>
      <c r="F393" s="400">
        <f>SUM(F394+F395+F396+F397+F398+F399+F400+F401)</f>
        <v>0</v>
      </c>
    </row>
    <row r="394" spans="1:6" ht="16.5" hidden="1" thickBot="1">
      <c r="A394" s="41"/>
      <c r="B394" s="92"/>
      <c r="C394" s="92">
        <v>43261</v>
      </c>
      <c r="D394" s="29" t="s">
        <v>90</v>
      </c>
      <c r="E394" s="131"/>
      <c r="F394" s="400"/>
    </row>
    <row r="395" spans="1:6" ht="16.5" hidden="1" thickBot="1">
      <c r="A395" s="41"/>
      <c r="B395" s="92"/>
      <c r="C395" s="92">
        <v>43262</v>
      </c>
      <c r="D395" s="92" t="s">
        <v>91</v>
      </c>
      <c r="E395" s="130"/>
      <c r="F395" s="400"/>
    </row>
    <row r="396" spans="1:6" ht="16.5" hidden="1" thickBot="1">
      <c r="A396" s="41"/>
      <c r="B396" s="92"/>
      <c r="C396" s="92">
        <v>43263</v>
      </c>
      <c r="D396" s="92" t="s">
        <v>92</v>
      </c>
      <c r="E396" s="130"/>
      <c r="F396" s="400"/>
    </row>
    <row r="397" spans="1:6" ht="16.5" hidden="1" thickBot="1">
      <c r="A397" s="41"/>
      <c r="B397" s="92"/>
      <c r="C397" s="92">
        <v>43264</v>
      </c>
      <c r="D397" s="92" t="s">
        <v>93</v>
      </c>
      <c r="E397" s="130"/>
      <c r="F397" s="400"/>
    </row>
    <row r="398" spans="1:6" ht="16.5" hidden="1" thickBot="1">
      <c r="A398" s="41"/>
      <c r="B398" s="92"/>
      <c r="C398" s="92">
        <v>43265</v>
      </c>
      <c r="D398" s="124" t="s">
        <v>94</v>
      </c>
      <c r="E398" s="130"/>
      <c r="F398" s="400"/>
    </row>
    <row r="399" spans="1:6" ht="16.5" hidden="1" thickBot="1">
      <c r="A399" s="41"/>
      <c r="B399" s="92"/>
      <c r="C399" s="92">
        <v>43266</v>
      </c>
      <c r="D399" s="92" t="s">
        <v>95</v>
      </c>
      <c r="E399" s="130"/>
      <c r="F399" s="400"/>
    </row>
    <row r="400" spans="1:6" ht="16.5" hidden="1" thickBot="1">
      <c r="A400" s="41"/>
      <c r="B400" s="71"/>
      <c r="C400" s="71">
        <v>43267</v>
      </c>
      <c r="D400" s="71" t="s">
        <v>96</v>
      </c>
      <c r="E400" s="132"/>
      <c r="F400" s="400"/>
    </row>
    <row r="401" spans="1:6" ht="16.5" hidden="1" thickBot="1">
      <c r="A401" s="133"/>
      <c r="B401" s="92"/>
      <c r="C401" s="92">
        <v>43268</v>
      </c>
      <c r="D401" s="92" t="s">
        <v>97</v>
      </c>
      <c r="E401" s="93"/>
      <c r="F401" s="400"/>
    </row>
    <row r="402" spans="1:6" ht="16.5" hidden="1" thickBot="1">
      <c r="A402" s="98"/>
      <c r="B402" s="104"/>
      <c r="C402" s="105">
        <v>43269</v>
      </c>
      <c r="D402" s="104" t="s">
        <v>98</v>
      </c>
      <c r="E402" s="107"/>
      <c r="F402" s="400"/>
    </row>
    <row r="403" spans="1:7" ht="16.5" thickBot="1">
      <c r="A403" s="83">
        <v>44</v>
      </c>
      <c r="B403" s="119"/>
      <c r="C403" s="120"/>
      <c r="D403" s="134" t="s">
        <v>99</v>
      </c>
      <c r="E403" s="86">
        <f>SUM(E404)</f>
        <v>10000</v>
      </c>
      <c r="F403" s="400">
        <f>SUM(F404)</f>
        <v>125</v>
      </c>
      <c r="G403" s="380">
        <v>0.0025</v>
      </c>
    </row>
    <row r="404" spans="1:7" ht="15">
      <c r="A404" s="37">
        <v>441</v>
      </c>
      <c r="B404" s="96"/>
      <c r="C404" s="97"/>
      <c r="D404" s="40" t="s">
        <v>100</v>
      </c>
      <c r="E404" s="91">
        <f>SUM(E405+E406+E415+E416+E417)</f>
        <v>10000</v>
      </c>
      <c r="F404" s="400">
        <f>SUM(F405+F406+F415+F416+F417)</f>
        <v>125</v>
      </c>
      <c r="G404" s="382">
        <f>SUM(G391*G403)</f>
        <v>17075</v>
      </c>
    </row>
    <row r="405" spans="1:6" ht="15" hidden="1">
      <c r="A405" s="41"/>
      <c r="B405" s="92">
        <v>4411</v>
      </c>
      <c r="C405" s="92"/>
      <c r="D405" s="92" t="s">
        <v>101</v>
      </c>
      <c r="E405" s="130"/>
      <c r="F405" s="400"/>
    </row>
    <row r="406" spans="1:6" ht="15" hidden="1">
      <c r="A406" s="41"/>
      <c r="B406" s="92">
        <v>4412</v>
      </c>
      <c r="C406" s="92"/>
      <c r="D406" s="29" t="s">
        <v>102</v>
      </c>
      <c r="E406" s="131">
        <f>SUM(E407+E408+E409+E410+E411+E412+E413+E414)</f>
        <v>0</v>
      </c>
      <c r="F406" s="400">
        <f>SUM(F407+F408+F409+F410+F411+F412+F413+F414)</f>
        <v>0</v>
      </c>
    </row>
    <row r="407" spans="1:6" ht="15" hidden="1">
      <c r="A407" s="41"/>
      <c r="B407" s="92"/>
      <c r="C407" s="92">
        <v>44121</v>
      </c>
      <c r="D407" s="92" t="s">
        <v>103</v>
      </c>
      <c r="E407" s="130"/>
      <c r="F407" s="400"/>
    </row>
    <row r="408" spans="1:6" ht="15" hidden="1">
      <c r="A408" s="41"/>
      <c r="B408" s="92"/>
      <c r="C408" s="92">
        <v>44122</v>
      </c>
      <c r="D408" s="29" t="s">
        <v>104</v>
      </c>
      <c r="E408" s="131"/>
      <c r="F408" s="400"/>
    </row>
    <row r="409" spans="1:6" ht="15" hidden="1">
      <c r="A409" s="41"/>
      <c r="B409" s="92"/>
      <c r="C409" s="92">
        <v>44123</v>
      </c>
      <c r="D409" s="92" t="s">
        <v>105</v>
      </c>
      <c r="E409" s="130"/>
      <c r="F409" s="400"/>
    </row>
    <row r="410" spans="1:6" ht="15" hidden="1">
      <c r="A410" s="41"/>
      <c r="B410" s="92"/>
      <c r="C410" s="92">
        <v>44124</v>
      </c>
      <c r="D410" s="92" t="s">
        <v>106</v>
      </c>
      <c r="E410" s="130"/>
      <c r="F410" s="400"/>
    </row>
    <row r="411" spans="1:6" ht="15" hidden="1">
      <c r="A411" s="41"/>
      <c r="B411" s="92"/>
      <c r="C411" s="92">
        <v>44125</v>
      </c>
      <c r="D411" s="92" t="s">
        <v>107</v>
      </c>
      <c r="E411" s="130"/>
      <c r="F411" s="400"/>
    </row>
    <row r="412" spans="1:6" ht="15" hidden="1">
      <c r="A412" s="41"/>
      <c r="B412" s="92"/>
      <c r="C412" s="92">
        <v>44126</v>
      </c>
      <c r="D412" s="92" t="s">
        <v>108</v>
      </c>
      <c r="E412" s="130"/>
      <c r="F412" s="400"/>
    </row>
    <row r="413" spans="1:6" ht="15" hidden="1">
      <c r="A413" s="41"/>
      <c r="B413" s="92"/>
      <c r="C413" s="92">
        <v>44127</v>
      </c>
      <c r="D413" s="92" t="s">
        <v>109</v>
      </c>
      <c r="E413" s="130"/>
      <c r="F413" s="400"/>
    </row>
    <row r="414" spans="1:6" ht="15" hidden="1">
      <c r="A414" s="41"/>
      <c r="B414" s="92"/>
      <c r="C414" s="92">
        <v>44128</v>
      </c>
      <c r="D414" s="92" t="s">
        <v>66</v>
      </c>
      <c r="E414" s="130"/>
      <c r="F414" s="400"/>
    </row>
    <row r="415" spans="1:6" ht="15" hidden="1">
      <c r="A415" s="41"/>
      <c r="B415" s="92">
        <v>4413</v>
      </c>
      <c r="C415" s="92"/>
      <c r="D415" s="92" t="s">
        <v>110</v>
      </c>
      <c r="E415" s="130"/>
      <c r="F415" s="400"/>
    </row>
    <row r="416" spans="1:6" ht="16.5" thickBot="1">
      <c r="A416" s="98"/>
      <c r="B416" s="45">
        <v>4415</v>
      </c>
      <c r="C416" s="45"/>
      <c r="D416" s="45" t="s">
        <v>111</v>
      </c>
      <c r="E416" s="144">
        <v>10000</v>
      </c>
      <c r="F416" s="401">
        <v>125</v>
      </c>
    </row>
    <row r="417" spans="1:5" ht="15" hidden="1">
      <c r="A417" s="41"/>
      <c r="B417" s="43">
        <v>4416</v>
      </c>
      <c r="C417" s="43"/>
      <c r="D417" s="43" t="s">
        <v>112</v>
      </c>
      <c r="E417" s="135"/>
    </row>
    <row r="418" spans="1:5" ht="15" hidden="1">
      <c r="A418" s="246">
        <v>45</v>
      </c>
      <c r="B418" s="247"/>
      <c r="C418" s="247"/>
      <c r="D418" s="248" t="s">
        <v>234</v>
      </c>
      <c r="E418" s="249"/>
    </row>
    <row r="419" spans="1:5" ht="15" hidden="1">
      <c r="A419" s="246">
        <v>451</v>
      </c>
      <c r="B419" s="247"/>
      <c r="C419" s="247"/>
      <c r="D419" s="250" t="s">
        <v>242</v>
      </c>
      <c r="E419" s="249"/>
    </row>
    <row r="420" spans="1:5" ht="15" hidden="1">
      <c r="A420" s="251"/>
      <c r="B420" s="13">
        <v>4511</v>
      </c>
      <c r="C420" s="13"/>
      <c r="D420" s="13" t="s">
        <v>289</v>
      </c>
      <c r="E420" s="252"/>
    </row>
    <row r="421" spans="1:5" ht="15" hidden="1">
      <c r="A421" s="251"/>
      <c r="B421" s="13">
        <v>4512</v>
      </c>
      <c r="C421" s="13"/>
      <c r="D421" s="13" t="s">
        <v>290</v>
      </c>
      <c r="E421" s="252"/>
    </row>
    <row r="422" spans="1:5" ht="15" hidden="1">
      <c r="A422" s="251"/>
      <c r="B422" s="13">
        <v>4513</v>
      </c>
      <c r="C422" s="13"/>
      <c r="D422" s="13" t="s">
        <v>291</v>
      </c>
      <c r="E422" s="252"/>
    </row>
    <row r="423" spans="1:5" ht="15" hidden="1">
      <c r="A423" s="251"/>
      <c r="B423" s="13">
        <v>4515</v>
      </c>
      <c r="C423" s="13"/>
      <c r="D423" s="13" t="s">
        <v>292</v>
      </c>
      <c r="E423" s="252"/>
    </row>
    <row r="424" spans="1:5" ht="16.5" hidden="1" thickBot="1">
      <c r="A424" s="83">
        <v>46</v>
      </c>
      <c r="B424" s="119"/>
      <c r="C424" s="119"/>
      <c r="D424" s="134" t="s">
        <v>113</v>
      </c>
      <c r="E424" s="86">
        <f>E425+E427+E429</f>
        <v>0</v>
      </c>
    </row>
    <row r="425" spans="1:5" ht="15" hidden="1">
      <c r="A425" s="41">
        <v>461</v>
      </c>
      <c r="B425" s="112"/>
      <c r="C425" s="112"/>
      <c r="D425" s="101" t="s">
        <v>114</v>
      </c>
      <c r="E425" s="102">
        <f>SUM(E426)</f>
        <v>0</v>
      </c>
    </row>
    <row r="426" spans="1:5" ht="16.5" hidden="1" thickBot="1">
      <c r="A426" s="98"/>
      <c r="B426" s="45">
        <v>4611</v>
      </c>
      <c r="C426" s="109"/>
      <c r="D426" s="45" t="s">
        <v>115</v>
      </c>
      <c r="E426" s="99"/>
    </row>
    <row r="427" spans="1:5" ht="15" hidden="1">
      <c r="A427" s="4">
        <v>462</v>
      </c>
      <c r="B427" s="32"/>
      <c r="C427" s="136"/>
      <c r="D427" s="28" t="s">
        <v>116</v>
      </c>
      <c r="E427" s="70">
        <f>E428</f>
        <v>0</v>
      </c>
    </row>
    <row r="428" spans="1:5" ht="16.5" hidden="1" thickBot="1">
      <c r="A428" s="22"/>
      <c r="B428" s="48">
        <v>4621</v>
      </c>
      <c r="C428" s="49"/>
      <c r="D428" s="48" t="s">
        <v>117</v>
      </c>
      <c r="E428" s="128"/>
    </row>
    <row r="429" spans="1:5" ht="15" hidden="1">
      <c r="A429" s="41">
        <v>463</v>
      </c>
      <c r="B429" s="43"/>
      <c r="C429" s="100"/>
      <c r="D429" s="101" t="s">
        <v>118</v>
      </c>
      <c r="E429" s="111">
        <f>SUM(E430)</f>
        <v>0</v>
      </c>
    </row>
    <row r="430" spans="1:5" ht="15" hidden="1">
      <c r="A430" s="41"/>
      <c r="B430" s="71">
        <v>4630</v>
      </c>
      <c r="C430" s="71"/>
      <c r="D430" s="94" t="s">
        <v>118</v>
      </c>
      <c r="E430" s="95"/>
    </row>
    <row r="431" spans="1:5" ht="16.5" hidden="1" thickBot="1">
      <c r="A431" s="83">
        <v>47</v>
      </c>
      <c r="B431" s="119"/>
      <c r="C431" s="120"/>
      <c r="D431" s="134" t="s">
        <v>119</v>
      </c>
      <c r="E431" s="86">
        <f>SUM(E432+E433)</f>
        <v>0</v>
      </c>
    </row>
    <row r="432" spans="1:5" ht="15" hidden="1">
      <c r="A432" s="37"/>
      <c r="B432" s="39">
        <v>471</v>
      </c>
      <c r="C432" s="39"/>
      <c r="D432" s="137" t="s">
        <v>120</v>
      </c>
      <c r="E432" s="138"/>
    </row>
    <row r="433" spans="1:5" ht="16.5" hidden="1" thickBot="1">
      <c r="A433" s="98"/>
      <c r="B433" s="45">
        <v>472</v>
      </c>
      <c r="C433" s="45"/>
      <c r="D433" s="46" t="s">
        <v>121</v>
      </c>
      <c r="E433" s="99"/>
    </row>
    <row r="434" spans="1:5" ht="15">
      <c r="A434" s="139"/>
      <c r="B434" s="100"/>
      <c r="C434" s="100"/>
      <c r="D434" s="140"/>
      <c r="E434" s="141"/>
    </row>
    <row r="435" spans="1:5" ht="15">
      <c r="A435" s="139"/>
      <c r="B435" s="100"/>
      <c r="C435" s="100"/>
      <c r="D435" s="140"/>
      <c r="E435" s="141"/>
    </row>
    <row r="436" spans="1:5" ht="15">
      <c r="A436" s="139"/>
      <c r="B436" s="100"/>
      <c r="C436" s="100"/>
      <c r="D436" s="140"/>
      <c r="E436" s="141"/>
    </row>
    <row r="437" spans="1:5" ht="15">
      <c r="A437" s="139"/>
      <c r="B437" s="100"/>
      <c r="C437" s="100"/>
      <c r="D437" s="140"/>
      <c r="E437" s="141"/>
    </row>
    <row r="438" spans="1:5" ht="15">
      <c r="A438" s="139"/>
      <c r="B438" s="100"/>
      <c r="C438" s="100"/>
      <c r="D438" s="140"/>
      <c r="E438" s="141"/>
    </row>
    <row r="439" spans="1:5" ht="15">
      <c r="A439" s="139"/>
      <c r="B439" s="100"/>
      <c r="C439" s="100"/>
      <c r="D439" s="140"/>
      <c r="E439" s="141"/>
    </row>
    <row r="440" spans="1:5" ht="15">
      <c r="A440" s="139"/>
      <c r="B440" s="100"/>
      <c r="C440" s="100"/>
      <c r="D440" s="140"/>
      <c r="E440" s="141"/>
    </row>
    <row r="441" spans="1:5" ht="15">
      <c r="A441" s="139"/>
      <c r="B441" s="100"/>
      <c r="C441" s="100"/>
      <c r="D441" s="140"/>
      <c r="E441" s="141"/>
    </row>
    <row r="442" spans="1:5" ht="15">
      <c r="A442" s="139"/>
      <c r="B442" s="100"/>
      <c r="C442" s="100"/>
      <c r="D442" s="140"/>
      <c r="E442" s="141"/>
    </row>
    <row r="443" spans="1:5" ht="15">
      <c r="A443" s="139"/>
      <c r="B443" s="100"/>
      <c r="C443" s="100"/>
      <c r="D443" s="140"/>
      <c r="E443" s="141"/>
    </row>
    <row r="444" spans="1:5" ht="15">
      <c r="A444" s="139"/>
      <c r="B444" s="100"/>
      <c r="C444" s="100"/>
      <c r="D444" s="140"/>
      <c r="E444" s="141"/>
    </row>
    <row r="445" spans="1:5" ht="15">
      <c r="A445" s="139"/>
      <c r="B445" s="100"/>
      <c r="C445" s="100"/>
      <c r="D445" s="140"/>
      <c r="E445" s="141"/>
    </row>
    <row r="446" spans="1:5" ht="15">
      <c r="A446" s="139"/>
      <c r="B446" s="100"/>
      <c r="C446" s="100"/>
      <c r="D446" s="140"/>
      <c r="E446" s="141"/>
    </row>
    <row r="447" spans="1:5" ht="15">
      <c r="A447" s="139"/>
      <c r="B447" s="100"/>
      <c r="C447" s="100"/>
      <c r="D447" s="140"/>
      <c r="E447" s="141"/>
    </row>
    <row r="448" spans="1:5" ht="16.5" thickBot="1">
      <c r="A448" s="139"/>
      <c r="B448" s="100"/>
      <c r="C448" s="100"/>
      <c r="D448" s="140"/>
      <c r="E448" s="141"/>
    </row>
    <row r="449" spans="1:6" ht="16.5" customHeight="1" thickBot="1">
      <c r="A449" s="440" t="s">
        <v>126</v>
      </c>
      <c r="B449" s="473" t="s">
        <v>127</v>
      </c>
      <c r="C449" s="474"/>
      <c r="D449" s="474"/>
      <c r="E449" s="475"/>
      <c r="F449" s="402"/>
    </row>
    <row r="450" spans="1:6" ht="16.5" thickBot="1">
      <c r="A450" s="470" t="s">
        <v>7</v>
      </c>
      <c r="B450" s="471"/>
      <c r="C450" s="472"/>
      <c r="D450" s="416" t="s">
        <v>6</v>
      </c>
      <c r="E450" s="417" t="s">
        <v>314</v>
      </c>
      <c r="F450" s="399" t="s">
        <v>282</v>
      </c>
    </row>
    <row r="451" spans="1:6" ht="16.5" thickBot="1">
      <c r="A451" s="422">
        <v>4</v>
      </c>
      <c r="B451" s="423"/>
      <c r="C451" s="423"/>
      <c r="D451" s="424" t="s">
        <v>8</v>
      </c>
      <c r="E451" s="441">
        <f>SUM(E452+E516+E521+E562+E585+E592)</f>
        <v>1394800</v>
      </c>
      <c r="F451" s="400">
        <f>SUM(F452+F516+F521+F562+F585+F592)</f>
        <v>850921.2500000001</v>
      </c>
    </row>
    <row r="452" spans="1:6" ht="16.5" thickBot="1">
      <c r="A452" s="37">
        <v>41</v>
      </c>
      <c r="B452" s="87"/>
      <c r="C452" s="87"/>
      <c r="D452" s="88" t="s">
        <v>9</v>
      </c>
      <c r="E452" s="89">
        <f>SUM(E453+E459+E465+E477+E496+E500+E504+E508)</f>
        <v>181900</v>
      </c>
      <c r="F452" s="400">
        <f>SUM(F453+F459+F465+F477+F496+F500+F504+F508)</f>
        <v>64960.22</v>
      </c>
    </row>
    <row r="453" spans="1:6" ht="15">
      <c r="A453" s="37">
        <v>411</v>
      </c>
      <c r="B453" s="39"/>
      <c r="C453" s="39"/>
      <c r="D453" s="90" t="s">
        <v>10</v>
      </c>
      <c r="E453" s="91">
        <f>SUM(E454+E455+E456+E457+E458)</f>
        <v>152200</v>
      </c>
      <c r="F453" s="400">
        <f>SUM(F454+F455+F456+F457+F458)</f>
        <v>55625.56</v>
      </c>
    </row>
    <row r="454" spans="1:6" ht="15">
      <c r="A454" s="41"/>
      <c r="B454" s="92">
        <v>4111</v>
      </c>
      <c r="C454" s="92"/>
      <c r="D454" s="29" t="s">
        <v>11</v>
      </c>
      <c r="E454" s="93">
        <v>92200</v>
      </c>
      <c r="F454" s="400">
        <v>55331.53</v>
      </c>
    </row>
    <row r="455" spans="1:6" ht="15">
      <c r="A455" s="41"/>
      <c r="B455" s="92">
        <v>4112</v>
      </c>
      <c r="C455" s="92"/>
      <c r="D455" s="29" t="s">
        <v>12</v>
      </c>
      <c r="E455" s="93">
        <v>12400</v>
      </c>
      <c r="F455" s="400">
        <v>260.22</v>
      </c>
    </row>
    <row r="456" spans="1:6" ht="15">
      <c r="A456" s="41"/>
      <c r="B456" s="92">
        <v>4113</v>
      </c>
      <c r="C456" s="92"/>
      <c r="D456" s="29" t="s">
        <v>13</v>
      </c>
      <c r="E456" s="93">
        <v>33000</v>
      </c>
      <c r="F456" s="400">
        <v>0</v>
      </c>
    </row>
    <row r="457" spans="1:6" ht="15">
      <c r="A457" s="41"/>
      <c r="B457" s="92">
        <v>4114</v>
      </c>
      <c r="C457" s="92"/>
      <c r="D457" s="29" t="s">
        <v>14</v>
      </c>
      <c r="E457" s="93">
        <v>13000</v>
      </c>
      <c r="F457" s="400">
        <v>0</v>
      </c>
    </row>
    <row r="458" spans="1:6" ht="16.5" thickBot="1">
      <c r="A458" s="41"/>
      <c r="B458" s="71">
        <v>4115</v>
      </c>
      <c r="C458" s="71"/>
      <c r="D458" s="94" t="s">
        <v>15</v>
      </c>
      <c r="E458" s="95">
        <v>1600</v>
      </c>
      <c r="F458" s="400">
        <v>33.81</v>
      </c>
    </row>
    <row r="459" spans="1:6" ht="15">
      <c r="A459" s="37">
        <v>412</v>
      </c>
      <c r="B459" s="96"/>
      <c r="C459" s="97"/>
      <c r="D459" s="90" t="s">
        <v>16</v>
      </c>
      <c r="E459" s="89">
        <f>SUM(E460+E461+E462)</f>
        <v>16500</v>
      </c>
      <c r="F459" s="400">
        <f>SUM(F460+F461+F462)</f>
        <v>9312.66</v>
      </c>
    </row>
    <row r="460" spans="1:6" ht="15" hidden="1">
      <c r="A460" s="41"/>
      <c r="B460" s="92">
        <v>4125</v>
      </c>
      <c r="C460" s="92"/>
      <c r="D460" s="29" t="s">
        <v>17</v>
      </c>
      <c r="E460" s="93"/>
      <c r="F460" s="400"/>
    </row>
    <row r="461" spans="1:6" ht="15" hidden="1">
      <c r="A461" s="41"/>
      <c r="B461" s="92">
        <v>4126</v>
      </c>
      <c r="C461" s="92"/>
      <c r="D461" s="29" t="s">
        <v>18</v>
      </c>
      <c r="E461" s="93"/>
      <c r="F461" s="400"/>
    </row>
    <row r="462" spans="1:6" ht="15">
      <c r="A462" s="41"/>
      <c r="B462" s="92">
        <v>4127</v>
      </c>
      <c r="C462" s="92"/>
      <c r="D462" s="29" t="s">
        <v>19</v>
      </c>
      <c r="E462" s="93">
        <f>SUM(E463+E464)</f>
        <v>16500</v>
      </c>
      <c r="F462" s="400">
        <f>SUM(F463+F464)</f>
        <v>9312.66</v>
      </c>
    </row>
    <row r="463" spans="1:6" ht="15">
      <c r="A463" s="41"/>
      <c r="B463" s="92"/>
      <c r="C463" s="92">
        <v>41271</v>
      </c>
      <c r="D463" s="29" t="s">
        <v>19</v>
      </c>
      <c r="E463" s="93">
        <v>6500</v>
      </c>
      <c r="F463" s="400">
        <v>6125.2</v>
      </c>
    </row>
    <row r="464" spans="1:6" ht="16.5" thickBot="1">
      <c r="A464" s="98"/>
      <c r="B464" s="45"/>
      <c r="C464" s="45">
        <v>41272</v>
      </c>
      <c r="D464" s="46" t="s">
        <v>20</v>
      </c>
      <c r="E464" s="99">
        <v>10000</v>
      </c>
      <c r="F464" s="400">
        <v>3187.46</v>
      </c>
    </row>
    <row r="465" spans="1:6" ht="15">
      <c r="A465" s="41">
        <v>413</v>
      </c>
      <c r="B465" s="43"/>
      <c r="C465" s="100"/>
      <c r="D465" s="101" t="s">
        <v>21</v>
      </c>
      <c r="E465" s="102">
        <f>SUM(E466+E471+E474+E475+E476)</f>
        <v>500</v>
      </c>
      <c r="F465" s="400">
        <f>SUM(F466+F471+F474+F475+F476)</f>
        <v>22</v>
      </c>
    </row>
    <row r="466" spans="1:6" ht="15">
      <c r="A466" s="41"/>
      <c r="B466" s="92">
        <v>4131</v>
      </c>
      <c r="C466" s="92"/>
      <c r="D466" s="29" t="s">
        <v>22</v>
      </c>
      <c r="E466" s="93">
        <f>SUM(E467+E468+E469+E470)</f>
        <v>200</v>
      </c>
      <c r="F466" s="400">
        <f>SUM(F467+F468+F469+F470)</f>
        <v>0</v>
      </c>
    </row>
    <row r="467" spans="1:6" ht="15">
      <c r="A467" s="41"/>
      <c r="B467" s="92"/>
      <c r="C467" s="92">
        <v>41311</v>
      </c>
      <c r="D467" s="29" t="s">
        <v>23</v>
      </c>
      <c r="E467" s="93">
        <v>200</v>
      </c>
      <c r="F467" s="400">
        <v>0</v>
      </c>
    </row>
    <row r="468" spans="1:6" ht="15" hidden="1">
      <c r="A468" s="41"/>
      <c r="B468" s="92"/>
      <c r="C468" s="92">
        <v>41312</v>
      </c>
      <c r="D468" s="29" t="s">
        <v>24</v>
      </c>
      <c r="E468" s="93"/>
      <c r="F468" s="400"/>
    </row>
    <row r="469" spans="1:6" ht="15" hidden="1">
      <c r="A469" s="41"/>
      <c r="B469" s="92"/>
      <c r="C469" s="92">
        <v>41313</v>
      </c>
      <c r="D469" s="29" t="s">
        <v>25</v>
      </c>
      <c r="E469" s="93"/>
      <c r="F469" s="400"/>
    </row>
    <row r="470" spans="1:6" ht="15" hidden="1">
      <c r="A470" s="41"/>
      <c r="B470" s="92"/>
      <c r="C470" s="92">
        <v>41315</v>
      </c>
      <c r="D470" s="29" t="s">
        <v>26</v>
      </c>
      <c r="E470" s="93"/>
      <c r="F470" s="400"/>
    </row>
    <row r="471" spans="1:6" ht="15">
      <c r="A471" s="41"/>
      <c r="B471" s="92">
        <v>4133</v>
      </c>
      <c r="C471" s="92"/>
      <c r="D471" s="29" t="s">
        <v>27</v>
      </c>
      <c r="E471" s="93">
        <f>SUM(E472+E473)</f>
        <v>300</v>
      </c>
      <c r="F471" s="400">
        <f>SUM(F472+F473)</f>
        <v>22</v>
      </c>
    </row>
    <row r="472" spans="1:6" ht="16.5" thickBot="1">
      <c r="A472" s="41"/>
      <c r="B472" s="92"/>
      <c r="C472" s="92">
        <v>41331</v>
      </c>
      <c r="D472" s="29" t="s">
        <v>28</v>
      </c>
      <c r="E472" s="93">
        <v>300</v>
      </c>
      <c r="F472" s="400">
        <v>22</v>
      </c>
    </row>
    <row r="473" spans="1:6" ht="16.5" hidden="1" thickBot="1">
      <c r="A473" s="41"/>
      <c r="B473" s="92"/>
      <c r="C473" s="92">
        <v>41332</v>
      </c>
      <c r="D473" s="29" t="s">
        <v>27</v>
      </c>
      <c r="E473" s="93"/>
      <c r="F473" s="400"/>
    </row>
    <row r="474" spans="1:6" ht="16.5" hidden="1" thickBot="1">
      <c r="A474" s="41"/>
      <c r="B474" s="92">
        <v>4134</v>
      </c>
      <c r="C474" s="92"/>
      <c r="D474" s="29" t="s">
        <v>29</v>
      </c>
      <c r="E474" s="93"/>
      <c r="F474" s="400"/>
    </row>
    <row r="475" spans="1:6" ht="16.5" hidden="1" thickBot="1">
      <c r="A475" s="41"/>
      <c r="B475" s="92">
        <v>4135</v>
      </c>
      <c r="C475" s="92"/>
      <c r="D475" s="29" t="s">
        <v>30</v>
      </c>
      <c r="E475" s="93"/>
      <c r="F475" s="400"/>
    </row>
    <row r="476" spans="1:6" ht="16.5" hidden="1" thickBot="1">
      <c r="A476" s="98"/>
      <c r="B476" s="45">
        <v>4139</v>
      </c>
      <c r="C476" s="45"/>
      <c r="D476" s="46" t="s">
        <v>31</v>
      </c>
      <c r="E476" s="99"/>
      <c r="F476" s="400"/>
    </row>
    <row r="477" spans="1:6" ht="15">
      <c r="A477" s="37">
        <v>414</v>
      </c>
      <c r="B477" s="103"/>
      <c r="C477" s="103"/>
      <c r="D477" s="90" t="s">
        <v>32</v>
      </c>
      <c r="E477" s="91">
        <f>SUM(E478+E479+E480+E483+E484+E485+E486+E487+E488)</f>
        <v>12100</v>
      </c>
      <c r="F477" s="400">
        <f>SUM(F478+F479+F480+F483+F484+F485+F486+F487+F488)</f>
        <v>0</v>
      </c>
    </row>
    <row r="478" spans="1:6" ht="15">
      <c r="A478" s="41"/>
      <c r="B478" s="92">
        <v>4141</v>
      </c>
      <c r="C478" s="92"/>
      <c r="D478" s="92" t="s">
        <v>33</v>
      </c>
      <c r="E478" s="93">
        <v>500</v>
      </c>
      <c r="F478" s="400">
        <v>0</v>
      </c>
    </row>
    <row r="479" spans="1:6" ht="15">
      <c r="A479" s="41"/>
      <c r="B479" s="92">
        <v>4142</v>
      </c>
      <c r="C479" s="92"/>
      <c r="D479" s="92" t="s">
        <v>34</v>
      </c>
      <c r="E479" s="93">
        <v>500</v>
      </c>
      <c r="F479" s="400">
        <v>0</v>
      </c>
    </row>
    <row r="480" spans="1:6" ht="15" hidden="1">
      <c r="A480" s="41"/>
      <c r="B480" s="92">
        <v>4143</v>
      </c>
      <c r="C480" s="92"/>
      <c r="D480" s="92" t="s">
        <v>35</v>
      </c>
      <c r="E480" s="93">
        <f>SUM(E481+E482)</f>
        <v>0</v>
      </c>
      <c r="F480" s="400">
        <f>SUM(F481+F482)</f>
        <v>0</v>
      </c>
    </row>
    <row r="481" spans="1:6" ht="15" hidden="1">
      <c r="A481" s="41"/>
      <c r="B481" s="92"/>
      <c r="C481" s="92">
        <v>41431</v>
      </c>
      <c r="D481" s="92" t="s">
        <v>36</v>
      </c>
      <c r="E481" s="93"/>
      <c r="F481" s="400"/>
    </row>
    <row r="482" spans="1:6" ht="15" hidden="1">
      <c r="A482" s="41"/>
      <c r="B482" s="92"/>
      <c r="C482" s="92">
        <v>41432</v>
      </c>
      <c r="D482" s="92" t="s">
        <v>37</v>
      </c>
      <c r="E482" s="93"/>
      <c r="F482" s="400"/>
    </row>
    <row r="483" spans="1:6" ht="15" hidden="1">
      <c r="A483" s="41"/>
      <c r="B483" s="92">
        <v>4144</v>
      </c>
      <c r="C483" s="92"/>
      <c r="D483" s="29" t="s">
        <v>123</v>
      </c>
      <c r="E483" s="93"/>
      <c r="F483" s="400"/>
    </row>
    <row r="484" spans="1:6" ht="15" hidden="1">
      <c r="A484" s="41"/>
      <c r="B484" s="92">
        <v>4145</v>
      </c>
      <c r="C484" s="92"/>
      <c r="D484" s="29" t="s">
        <v>39</v>
      </c>
      <c r="E484" s="93"/>
      <c r="F484" s="400"/>
    </row>
    <row r="485" spans="1:6" ht="15" hidden="1">
      <c r="A485" s="41"/>
      <c r="B485" s="92">
        <v>4146</v>
      </c>
      <c r="C485" s="92"/>
      <c r="D485" s="29" t="s">
        <v>40</v>
      </c>
      <c r="E485" s="93"/>
      <c r="F485" s="400"/>
    </row>
    <row r="486" spans="1:6" ht="15" hidden="1">
      <c r="A486" s="41"/>
      <c r="B486" s="92">
        <v>4147</v>
      </c>
      <c r="C486" s="92"/>
      <c r="D486" s="29" t="s">
        <v>41</v>
      </c>
      <c r="E486" s="93"/>
      <c r="F486" s="400"/>
    </row>
    <row r="487" spans="1:6" ht="15" hidden="1">
      <c r="A487" s="41"/>
      <c r="B487" s="92">
        <v>4148</v>
      </c>
      <c r="C487" s="92"/>
      <c r="D487" s="29" t="s">
        <v>42</v>
      </c>
      <c r="E487" s="93"/>
      <c r="F487" s="400"/>
    </row>
    <row r="488" spans="1:6" ht="15">
      <c r="A488" s="41"/>
      <c r="B488" s="92">
        <v>4149</v>
      </c>
      <c r="C488" s="92"/>
      <c r="D488" s="29" t="s">
        <v>43</v>
      </c>
      <c r="E488" s="93">
        <f>SUM(E489+E490+E494+E495)</f>
        <v>11100</v>
      </c>
      <c r="F488" s="400">
        <f>SUM(F489+F490+F494+F495)</f>
        <v>0</v>
      </c>
    </row>
    <row r="489" spans="1:6" ht="15">
      <c r="A489" s="41"/>
      <c r="B489" s="92"/>
      <c r="C489" s="92">
        <v>41491</v>
      </c>
      <c r="D489" s="29" t="s">
        <v>43</v>
      </c>
      <c r="E489" s="93">
        <v>100</v>
      </c>
      <c r="F489" s="400">
        <v>0</v>
      </c>
    </row>
    <row r="490" spans="1:6" ht="15">
      <c r="A490" s="41"/>
      <c r="B490" s="92"/>
      <c r="C490" s="92">
        <v>41492</v>
      </c>
      <c r="D490" s="29" t="s">
        <v>44</v>
      </c>
      <c r="E490" s="93">
        <f>SUM(E491:E493)</f>
        <v>11000</v>
      </c>
      <c r="F490" s="400">
        <v>0</v>
      </c>
    </row>
    <row r="491" spans="1:6" ht="15">
      <c r="A491" s="41"/>
      <c r="B491" s="92"/>
      <c r="C491" s="92"/>
      <c r="D491" s="29" t="s">
        <v>44</v>
      </c>
      <c r="E491" s="93">
        <v>1000</v>
      </c>
      <c r="F491" s="400"/>
    </row>
    <row r="492" spans="1:6" ht="15">
      <c r="A492" s="41"/>
      <c r="B492" s="92"/>
      <c r="C492" s="92"/>
      <c r="D492" s="29" t="s">
        <v>332</v>
      </c>
      <c r="E492" s="93">
        <v>5000</v>
      </c>
      <c r="F492" s="400"/>
    </row>
    <row r="493" spans="1:6" ht="16.5" thickBot="1">
      <c r="A493" s="41"/>
      <c r="B493" s="92"/>
      <c r="C493" s="92"/>
      <c r="D493" s="29" t="s">
        <v>333</v>
      </c>
      <c r="E493" s="93">
        <v>5000</v>
      </c>
      <c r="F493" s="400"/>
    </row>
    <row r="494" spans="1:6" ht="15" hidden="1">
      <c r="A494" s="41"/>
      <c r="B494" s="92"/>
      <c r="C494" s="92">
        <v>41493</v>
      </c>
      <c r="D494" s="29" t="s">
        <v>45</v>
      </c>
      <c r="E494" s="93"/>
      <c r="F494" s="400"/>
    </row>
    <row r="495" spans="1:6" ht="16.5" hidden="1" thickBot="1">
      <c r="A495" s="98"/>
      <c r="B495" s="104"/>
      <c r="C495" s="105">
        <v>41494</v>
      </c>
      <c r="D495" s="106" t="s">
        <v>46</v>
      </c>
      <c r="E495" s="107"/>
      <c r="F495" s="400"/>
    </row>
    <row r="496" spans="1:6" ht="15" hidden="1">
      <c r="A496" s="37">
        <v>415</v>
      </c>
      <c r="B496" s="96"/>
      <c r="C496" s="97"/>
      <c r="D496" s="90" t="s">
        <v>47</v>
      </c>
      <c r="E496" s="89">
        <f>SUM(E497+E498+E499)</f>
        <v>0</v>
      </c>
      <c r="F496" s="400">
        <f>SUM(F497+F498+F499)</f>
        <v>0</v>
      </c>
    </row>
    <row r="497" spans="1:6" ht="15" hidden="1">
      <c r="A497" s="41"/>
      <c r="B497" s="92">
        <v>4151</v>
      </c>
      <c r="C497" s="92"/>
      <c r="D497" s="108" t="s">
        <v>48</v>
      </c>
      <c r="E497" s="93"/>
      <c r="F497" s="400"/>
    </row>
    <row r="498" spans="1:6" ht="15" hidden="1">
      <c r="A498" s="41"/>
      <c r="B498" s="92">
        <v>4152</v>
      </c>
      <c r="C498" s="92"/>
      <c r="D498" s="108" t="s">
        <v>49</v>
      </c>
      <c r="E498" s="93"/>
      <c r="F498" s="400"/>
    </row>
    <row r="499" spans="1:6" ht="16.5" hidden="1" thickBot="1">
      <c r="A499" s="98"/>
      <c r="B499" s="45">
        <v>4153</v>
      </c>
      <c r="C499" s="109"/>
      <c r="D499" s="45" t="s">
        <v>50</v>
      </c>
      <c r="E499" s="99"/>
      <c r="F499" s="400"/>
    </row>
    <row r="500" spans="1:6" ht="15" hidden="1">
      <c r="A500" s="37">
        <v>416</v>
      </c>
      <c r="B500" s="110"/>
      <c r="C500" s="110"/>
      <c r="D500" s="90" t="s">
        <v>51</v>
      </c>
      <c r="E500" s="89">
        <f>SUM(E501)</f>
        <v>0</v>
      </c>
      <c r="F500" s="400">
        <f>SUM(F501)</f>
        <v>0</v>
      </c>
    </row>
    <row r="501" spans="1:6" ht="16.5" hidden="1" thickBot="1">
      <c r="A501" s="98"/>
      <c r="B501" s="45">
        <v>4162</v>
      </c>
      <c r="C501" s="45"/>
      <c r="D501" s="46" t="s">
        <v>52</v>
      </c>
      <c r="E501" s="99"/>
      <c r="F501" s="400"/>
    </row>
    <row r="502" spans="1:6" ht="15" hidden="1">
      <c r="A502" s="41">
        <v>417</v>
      </c>
      <c r="B502" s="38"/>
      <c r="C502" s="39"/>
      <c r="D502" s="40" t="s">
        <v>53</v>
      </c>
      <c r="E502" s="91">
        <f>SUM(E503)</f>
        <v>0</v>
      </c>
      <c r="F502" s="400">
        <f>SUM(F503)</f>
        <v>0</v>
      </c>
    </row>
    <row r="503" spans="1:6" ht="16.5" hidden="1" thickBot="1">
      <c r="A503" s="41"/>
      <c r="B503" s="42">
        <v>4171</v>
      </c>
      <c r="C503" s="43"/>
      <c r="D503" s="31" t="s">
        <v>54</v>
      </c>
      <c r="E503" s="111"/>
      <c r="F503" s="400"/>
    </row>
    <row r="504" spans="1:6" ht="15" hidden="1">
      <c r="A504" s="37">
        <v>418</v>
      </c>
      <c r="B504" s="110"/>
      <c r="C504" s="39"/>
      <c r="D504" s="90" t="s">
        <v>55</v>
      </c>
      <c r="E504" s="89">
        <f>SUM(E505)</f>
        <v>0</v>
      </c>
      <c r="F504" s="400">
        <f>SUM(F505)</f>
        <v>0</v>
      </c>
    </row>
    <row r="505" spans="1:6" ht="15" hidden="1">
      <c r="A505" s="41"/>
      <c r="B505" s="92">
        <v>4181</v>
      </c>
      <c r="C505" s="112"/>
      <c r="D505" s="113" t="s">
        <v>56</v>
      </c>
      <c r="E505" s="93">
        <f>SUM(E506+E507)</f>
        <v>0</v>
      </c>
      <c r="F505" s="400">
        <f>SUM(F506+F507)</f>
        <v>0</v>
      </c>
    </row>
    <row r="506" spans="1:6" ht="15" hidden="1">
      <c r="A506" s="41"/>
      <c r="B506" s="92"/>
      <c r="C506" s="92">
        <v>41811</v>
      </c>
      <c r="D506" s="29" t="s">
        <v>57</v>
      </c>
      <c r="E506" s="93"/>
      <c r="F506" s="400"/>
    </row>
    <row r="507" spans="1:6" ht="16.5" hidden="1" thickBot="1">
      <c r="A507" s="98"/>
      <c r="B507" s="104"/>
      <c r="C507" s="105">
        <v>41812</v>
      </c>
      <c r="D507" s="106" t="s">
        <v>58</v>
      </c>
      <c r="E507" s="107"/>
      <c r="F507" s="400"/>
    </row>
    <row r="508" spans="1:6" ht="15">
      <c r="A508" s="37">
        <v>419</v>
      </c>
      <c r="B508" s="96"/>
      <c r="C508" s="97"/>
      <c r="D508" s="90" t="s">
        <v>59</v>
      </c>
      <c r="E508" s="89">
        <f>SUM(E509+E510+E511+E512+E513+E514+E515)</f>
        <v>600</v>
      </c>
      <c r="F508" s="400">
        <f>SUM(F509+F510+F511+F512+F513+F514+F515)</f>
        <v>0</v>
      </c>
    </row>
    <row r="509" spans="1:6" ht="15">
      <c r="A509" s="41"/>
      <c r="B509" s="92">
        <v>4191</v>
      </c>
      <c r="C509" s="92"/>
      <c r="D509" s="108" t="s">
        <v>60</v>
      </c>
      <c r="E509" s="93">
        <v>500</v>
      </c>
      <c r="F509" s="400">
        <v>0</v>
      </c>
    </row>
    <row r="510" spans="1:6" ht="15" hidden="1">
      <c r="A510" s="41"/>
      <c r="B510" s="92">
        <v>4192</v>
      </c>
      <c r="C510" s="92"/>
      <c r="D510" s="108" t="s">
        <v>61</v>
      </c>
      <c r="E510" s="93"/>
      <c r="F510" s="400"/>
    </row>
    <row r="511" spans="1:6" ht="15" hidden="1">
      <c r="A511" s="41"/>
      <c r="B511" s="92">
        <v>4193</v>
      </c>
      <c r="C511" s="92"/>
      <c r="D511" s="108" t="s">
        <v>62</v>
      </c>
      <c r="E511" s="93"/>
      <c r="F511" s="400"/>
    </row>
    <row r="512" spans="1:6" ht="15" hidden="1">
      <c r="A512" s="41"/>
      <c r="B512" s="92">
        <v>4194</v>
      </c>
      <c r="C512" s="92"/>
      <c r="D512" s="108" t="s">
        <v>63</v>
      </c>
      <c r="E512" s="93"/>
      <c r="F512" s="400"/>
    </row>
    <row r="513" spans="1:6" ht="15" hidden="1">
      <c r="A513" s="41"/>
      <c r="B513" s="13">
        <v>4195</v>
      </c>
      <c r="C513" s="13"/>
      <c r="D513" s="34" t="s">
        <v>64</v>
      </c>
      <c r="E513" s="93"/>
      <c r="F513" s="400"/>
    </row>
    <row r="514" spans="1:6" ht="15" hidden="1">
      <c r="A514" s="41"/>
      <c r="B514" s="92">
        <v>4196</v>
      </c>
      <c r="C514" s="92"/>
      <c r="D514" s="108" t="s">
        <v>124</v>
      </c>
      <c r="E514" s="93"/>
      <c r="F514" s="400"/>
    </row>
    <row r="515" spans="1:6" ht="16.5" thickBot="1">
      <c r="A515" s="98"/>
      <c r="B515" s="45">
        <v>4199</v>
      </c>
      <c r="C515" s="45"/>
      <c r="D515" s="114" t="s">
        <v>66</v>
      </c>
      <c r="E515" s="99">
        <v>100</v>
      </c>
      <c r="F515" s="400">
        <v>0</v>
      </c>
    </row>
    <row r="516" spans="1:6" ht="16.5" thickBot="1">
      <c r="A516" s="378">
        <v>42</v>
      </c>
      <c r="B516" s="52"/>
      <c r="C516" s="52"/>
      <c r="D516" s="53" t="s">
        <v>67</v>
      </c>
      <c r="E516" s="54">
        <f>SUM(E517+E519)</f>
        <v>10500</v>
      </c>
      <c r="F516" s="400">
        <f>SUM(F517+F519)</f>
        <v>3780</v>
      </c>
    </row>
    <row r="517" spans="1:6" ht="15">
      <c r="A517" s="4">
        <v>421</v>
      </c>
      <c r="B517" s="32"/>
      <c r="C517" s="32"/>
      <c r="D517" s="58" t="s">
        <v>68</v>
      </c>
      <c r="E517" s="33">
        <f>SUM(E518)</f>
        <v>500</v>
      </c>
      <c r="F517" s="400">
        <f>SUM(F518)</f>
        <v>0</v>
      </c>
    </row>
    <row r="518" spans="1:6" ht="15">
      <c r="A518" s="9"/>
      <c r="B518" s="13">
        <v>4215</v>
      </c>
      <c r="C518" s="13"/>
      <c r="D518" s="34" t="s">
        <v>69</v>
      </c>
      <c r="E518" s="30">
        <v>500</v>
      </c>
      <c r="F518" s="400">
        <v>0</v>
      </c>
    </row>
    <row r="519" spans="1:6" ht="15">
      <c r="A519" s="9">
        <v>422</v>
      </c>
      <c r="B519" s="78"/>
      <c r="C519" s="143"/>
      <c r="D519" s="145" t="s">
        <v>70</v>
      </c>
      <c r="E519" s="36">
        <f>SUM(E520)</f>
        <v>10000</v>
      </c>
      <c r="F519" s="400">
        <f>SUM(F520)</f>
        <v>3780</v>
      </c>
    </row>
    <row r="520" spans="1:6" ht="16.5" thickBot="1">
      <c r="A520" s="9"/>
      <c r="B520" s="26">
        <v>4222</v>
      </c>
      <c r="C520" s="27"/>
      <c r="D520" s="118" t="s">
        <v>71</v>
      </c>
      <c r="E520" s="64">
        <v>10000</v>
      </c>
      <c r="F520" s="400">
        <v>3780</v>
      </c>
    </row>
    <row r="521" spans="1:6" ht="16.5" thickBot="1">
      <c r="A521" s="83">
        <v>43</v>
      </c>
      <c r="B521" s="119"/>
      <c r="C521" s="120"/>
      <c r="D521" s="121" t="s">
        <v>72</v>
      </c>
      <c r="E521" s="86">
        <f>SUM(E522+E550)</f>
        <v>1101400</v>
      </c>
      <c r="F521" s="400">
        <f>SUM(F522+F550)</f>
        <v>782181.0300000001</v>
      </c>
    </row>
    <row r="522" spans="1:6" ht="15">
      <c r="A522" s="37">
        <v>431</v>
      </c>
      <c r="B522" s="96"/>
      <c r="C522" s="97"/>
      <c r="D522" s="146" t="s">
        <v>73</v>
      </c>
      <c r="E522" s="89">
        <f>SUM(E523+E524+E527+E530+E531+E536+E542)</f>
        <v>231400</v>
      </c>
      <c r="F522" s="400">
        <f>SUM(F523+F524+F527+F530+F531+F536+F542)</f>
        <v>159663.90000000002</v>
      </c>
    </row>
    <row r="523" spans="1:6" ht="15">
      <c r="A523" s="41"/>
      <c r="B523" s="92">
        <v>4312</v>
      </c>
      <c r="C523" s="123"/>
      <c r="D523" s="147" t="s">
        <v>74</v>
      </c>
      <c r="E523" s="93">
        <v>2000</v>
      </c>
      <c r="F523" s="400">
        <v>592.58</v>
      </c>
    </row>
    <row r="524" spans="1:6" ht="15">
      <c r="A524" s="41"/>
      <c r="B524" s="92">
        <v>4313</v>
      </c>
      <c r="C524" s="92"/>
      <c r="D524" s="124" t="s">
        <v>75</v>
      </c>
      <c r="E524" s="93">
        <f>SUM(E525:E526)</f>
        <v>130000</v>
      </c>
      <c r="F524" s="400">
        <v>122871.32</v>
      </c>
    </row>
    <row r="525" spans="1:6" ht="15">
      <c r="A525" s="41"/>
      <c r="B525" s="92"/>
      <c r="C525" s="92" t="s">
        <v>319</v>
      </c>
      <c r="D525" s="124" t="s">
        <v>320</v>
      </c>
      <c r="E525" s="93">
        <v>30000</v>
      </c>
      <c r="F525" s="400"/>
    </row>
    <row r="526" spans="1:6" ht="15">
      <c r="A526" s="41"/>
      <c r="B526" s="92"/>
      <c r="C526" s="92" t="s">
        <v>322</v>
      </c>
      <c r="D526" s="124" t="s">
        <v>321</v>
      </c>
      <c r="E526" s="93">
        <v>100000</v>
      </c>
      <c r="F526" s="400"/>
    </row>
    <row r="527" spans="1:6" ht="15">
      <c r="A527" s="41"/>
      <c r="B527" s="92">
        <v>4314</v>
      </c>
      <c r="C527" s="92"/>
      <c r="D527" s="124" t="s">
        <v>76</v>
      </c>
      <c r="E527" s="93">
        <v>30000</v>
      </c>
      <c r="F527" s="400">
        <v>6000</v>
      </c>
    </row>
    <row r="528" spans="1:6" ht="15" hidden="1">
      <c r="A528" s="41"/>
      <c r="B528" s="92"/>
      <c r="C528" s="126"/>
      <c r="D528" s="148" t="s">
        <v>76</v>
      </c>
      <c r="E528" s="93"/>
      <c r="F528" s="400"/>
    </row>
    <row r="529" spans="1:6" ht="15" hidden="1">
      <c r="A529" s="41"/>
      <c r="B529" s="92"/>
      <c r="C529" s="126"/>
      <c r="D529" s="148" t="s">
        <v>279</v>
      </c>
      <c r="E529" s="93"/>
      <c r="F529" s="400"/>
    </row>
    <row r="530" spans="1:6" ht="15" hidden="1">
      <c r="A530" s="41"/>
      <c r="B530" s="92">
        <v>4315</v>
      </c>
      <c r="C530" s="126"/>
      <c r="D530" s="127" t="s">
        <v>77</v>
      </c>
      <c r="E530" s="30"/>
      <c r="F530" s="400"/>
    </row>
    <row r="531" spans="1:6" ht="15">
      <c r="A531" s="41"/>
      <c r="B531" s="92">
        <v>4316</v>
      </c>
      <c r="C531" s="92"/>
      <c r="D531" s="92" t="s">
        <v>78</v>
      </c>
      <c r="E531" s="30">
        <f>E532+E533+E534+E535</f>
        <v>17000</v>
      </c>
      <c r="F531" s="400">
        <f>F532+F533+F534+F535</f>
        <v>19260</v>
      </c>
    </row>
    <row r="532" spans="1:6" ht="15">
      <c r="A532" s="41"/>
      <c r="B532" s="92"/>
      <c r="C532" s="92" t="s">
        <v>256</v>
      </c>
      <c r="D532" s="92" t="s">
        <v>254</v>
      </c>
      <c r="E532" s="30">
        <v>7000</v>
      </c>
      <c r="F532" s="400">
        <v>11000</v>
      </c>
    </row>
    <row r="533" spans="1:6" ht="15" hidden="1">
      <c r="A533" s="41"/>
      <c r="B533" s="92"/>
      <c r="C533" s="92" t="s">
        <v>257</v>
      </c>
      <c r="D533" s="92" t="s">
        <v>272</v>
      </c>
      <c r="E533" s="30">
        <v>0</v>
      </c>
      <c r="F533" s="400">
        <v>0</v>
      </c>
    </row>
    <row r="534" spans="1:6" ht="15">
      <c r="A534" s="41"/>
      <c r="B534" s="92"/>
      <c r="C534" s="92" t="s">
        <v>258</v>
      </c>
      <c r="D534" s="92" t="s">
        <v>255</v>
      </c>
      <c r="E534" s="30">
        <v>10000</v>
      </c>
      <c r="F534" s="400">
        <v>8260</v>
      </c>
    </row>
    <row r="535" spans="1:6" ht="15" hidden="1">
      <c r="A535" s="41"/>
      <c r="B535" s="92"/>
      <c r="C535" s="92" t="s">
        <v>295</v>
      </c>
      <c r="D535" s="92" t="s">
        <v>296</v>
      </c>
      <c r="E535" s="30">
        <v>0</v>
      </c>
      <c r="F535" s="400">
        <v>0</v>
      </c>
    </row>
    <row r="536" spans="1:6" ht="15">
      <c r="A536" s="41"/>
      <c r="B536" s="92">
        <v>4318</v>
      </c>
      <c r="C536" s="92"/>
      <c r="D536" s="92" t="s">
        <v>79</v>
      </c>
      <c r="E536" s="30">
        <f>SUM(E537+E540+E541)</f>
        <v>31000</v>
      </c>
      <c r="F536" s="400">
        <f>SUM(F537+F540+F541)</f>
        <v>8640</v>
      </c>
    </row>
    <row r="537" spans="1:6" ht="15">
      <c r="A537" s="41"/>
      <c r="B537" s="92"/>
      <c r="C537" s="92">
        <v>43181</v>
      </c>
      <c r="D537" s="92" t="s">
        <v>79</v>
      </c>
      <c r="E537" s="30">
        <v>1000</v>
      </c>
      <c r="F537" s="400">
        <f>SUM(F538+F539)</f>
        <v>0</v>
      </c>
    </row>
    <row r="538" spans="1:6" ht="15" hidden="1">
      <c r="A538" s="41"/>
      <c r="B538" s="92"/>
      <c r="C538" s="92"/>
      <c r="D538" s="92" t="s">
        <v>79</v>
      </c>
      <c r="E538" s="30">
        <v>0</v>
      </c>
      <c r="F538" s="400">
        <v>0</v>
      </c>
    </row>
    <row r="539" spans="1:6" ht="15" hidden="1">
      <c r="A539" s="41"/>
      <c r="B539" s="92"/>
      <c r="C539" s="92"/>
      <c r="D539" s="92" t="s">
        <v>276</v>
      </c>
      <c r="E539" s="30">
        <v>0</v>
      </c>
      <c r="F539" s="400">
        <v>0</v>
      </c>
    </row>
    <row r="540" spans="1:6" ht="15">
      <c r="A540" s="41"/>
      <c r="B540" s="92"/>
      <c r="C540" s="92">
        <v>43182</v>
      </c>
      <c r="D540" s="92" t="s">
        <v>80</v>
      </c>
      <c r="E540" s="30">
        <v>30000</v>
      </c>
      <c r="F540" s="400">
        <v>8640</v>
      </c>
    </row>
    <row r="541" spans="1:6" ht="15" hidden="1">
      <c r="A541" s="41"/>
      <c r="B541" s="71"/>
      <c r="C541" s="71">
        <v>43183</v>
      </c>
      <c r="D541" s="71" t="s">
        <v>81</v>
      </c>
      <c r="E541" s="95"/>
      <c r="F541" s="400"/>
    </row>
    <row r="542" spans="1:6" ht="15">
      <c r="A542" s="149"/>
      <c r="B542" s="92">
        <v>4319</v>
      </c>
      <c r="C542" s="92"/>
      <c r="D542" s="92" t="s">
        <v>82</v>
      </c>
      <c r="E542" s="93">
        <f>SUM(E543+E546+E547+E548+E549)</f>
        <v>21400</v>
      </c>
      <c r="F542" s="400">
        <f>SUM(F543+F546+F547+F548+F549)</f>
        <v>2300</v>
      </c>
    </row>
    <row r="543" spans="1:6" ht="15">
      <c r="A543" s="150"/>
      <c r="B543" s="13"/>
      <c r="C543" s="13">
        <v>43191</v>
      </c>
      <c r="D543" s="13" t="s">
        <v>83</v>
      </c>
      <c r="E543" s="30">
        <v>1000</v>
      </c>
      <c r="F543" s="400">
        <v>1100</v>
      </c>
    </row>
    <row r="544" spans="1:6" ht="15" hidden="1">
      <c r="A544" s="9"/>
      <c r="B544" s="16"/>
      <c r="C544" s="16"/>
      <c r="D544" s="16" t="s">
        <v>83</v>
      </c>
      <c r="E544" s="30"/>
      <c r="F544" s="400"/>
    </row>
    <row r="545" spans="1:6" ht="15" hidden="1">
      <c r="A545" s="9"/>
      <c r="B545" s="16"/>
      <c r="C545" s="16"/>
      <c r="D545" s="16" t="s">
        <v>276</v>
      </c>
      <c r="E545" s="30"/>
      <c r="F545" s="400"/>
    </row>
    <row r="546" spans="1:6" ht="15">
      <c r="A546" s="9"/>
      <c r="B546" s="16"/>
      <c r="C546" s="16">
        <v>43192</v>
      </c>
      <c r="D546" s="16" t="s">
        <v>84</v>
      </c>
      <c r="E546" s="30">
        <v>20000</v>
      </c>
      <c r="F546" s="400">
        <v>1200</v>
      </c>
    </row>
    <row r="547" spans="1:6" ht="15">
      <c r="A547" s="9"/>
      <c r="B547" s="16"/>
      <c r="C547" s="16">
        <v>43193</v>
      </c>
      <c r="D547" s="16" t="s">
        <v>85</v>
      </c>
      <c r="E547" s="30">
        <v>200</v>
      </c>
      <c r="F547" s="400">
        <v>0</v>
      </c>
    </row>
    <row r="548" spans="1:6" ht="16.5" thickBot="1">
      <c r="A548" s="22"/>
      <c r="B548" s="23"/>
      <c r="C548" s="23">
        <v>43194</v>
      </c>
      <c r="D548" s="23" t="s">
        <v>86</v>
      </c>
      <c r="E548" s="25">
        <v>200</v>
      </c>
      <c r="F548" s="400">
        <v>0</v>
      </c>
    </row>
    <row r="549" spans="1:6" ht="16.5" hidden="1" thickBot="1">
      <c r="A549" s="22"/>
      <c r="B549" s="48"/>
      <c r="C549" s="48">
        <v>43195</v>
      </c>
      <c r="D549" s="48" t="s">
        <v>87</v>
      </c>
      <c r="E549" s="128"/>
      <c r="F549" s="400"/>
    </row>
    <row r="550" spans="1:6" ht="15">
      <c r="A550" s="37">
        <v>432</v>
      </c>
      <c r="B550" s="96"/>
      <c r="C550" s="97"/>
      <c r="D550" s="129" t="s">
        <v>88</v>
      </c>
      <c r="E550" s="89">
        <f>SUM(E551)</f>
        <v>870000</v>
      </c>
      <c r="F550" s="400">
        <f>SUM(F551)</f>
        <v>622517.1300000001</v>
      </c>
    </row>
    <row r="551" spans="1:6" ht="15">
      <c r="A551" s="41"/>
      <c r="B551" s="92">
        <v>4326</v>
      </c>
      <c r="C551" s="92"/>
      <c r="D551" s="92" t="s">
        <v>89</v>
      </c>
      <c r="E551" s="130">
        <f>SUM(E552:E561)</f>
        <v>870000</v>
      </c>
      <c r="F551" s="400">
        <f>SUM(F552:F561)</f>
        <v>622517.1300000001</v>
      </c>
    </row>
    <row r="552" spans="1:6" ht="15">
      <c r="A552" s="41"/>
      <c r="B552" s="92"/>
      <c r="C552" s="92">
        <v>43261</v>
      </c>
      <c r="D552" s="29" t="s">
        <v>90</v>
      </c>
      <c r="E552" s="131">
        <v>280000</v>
      </c>
      <c r="F552" s="400">
        <v>224681.82</v>
      </c>
    </row>
    <row r="553" spans="1:6" ht="15">
      <c r="A553" s="41"/>
      <c r="B553" s="92"/>
      <c r="C553" s="92">
        <v>43262</v>
      </c>
      <c r="D553" s="92" t="s">
        <v>91</v>
      </c>
      <c r="E553" s="130">
        <v>100000</v>
      </c>
      <c r="F553" s="400">
        <v>82100</v>
      </c>
    </row>
    <row r="554" spans="1:6" ht="15">
      <c r="A554" s="41"/>
      <c r="B554" s="71"/>
      <c r="C554" s="71">
        <v>43263</v>
      </c>
      <c r="D554" s="71" t="s">
        <v>128</v>
      </c>
      <c r="E554" s="132">
        <v>150000</v>
      </c>
      <c r="F554" s="400">
        <v>119200</v>
      </c>
    </row>
    <row r="555" spans="1:6" ht="15">
      <c r="A555" s="41"/>
      <c r="B555" s="92"/>
      <c r="C555" s="92">
        <v>43264</v>
      </c>
      <c r="D555" s="92" t="s">
        <v>93</v>
      </c>
      <c r="E555" s="130">
        <v>150000</v>
      </c>
      <c r="F555" s="400">
        <v>112550</v>
      </c>
    </row>
    <row r="556" spans="1:6" ht="15">
      <c r="A556" s="41"/>
      <c r="B556" s="92"/>
      <c r="C556" s="92">
        <v>43265</v>
      </c>
      <c r="D556" s="147" t="s">
        <v>94</v>
      </c>
      <c r="E556" s="130">
        <v>100000</v>
      </c>
      <c r="F556" s="400">
        <v>78985.31</v>
      </c>
    </row>
    <row r="557" spans="1:6" ht="15" hidden="1">
      <c r="A557" s="41"/>
      <c r="B557" s="92"/>
      <c r="C557" s="92">
        <v>43266</v>
      </c>
      <c r="D557" s="92" t="s">
        <v>95</v>
      </c>
      <c r="E557" s="130">
        <v>0</v>
      </c>
      <c r="F557" s="400">
        <v>5000</v>
      </c>
    </row>
    <row r="558" spans="1:6" ht="15">
      <c r="A558" s="41"/>
      <c r="B558" s="43"/>
      <c r="C558" s="43">
        <v>43267</v>
      </c>
      <c r="D558" s="43" t="s">
        <v>330</v>
      </c>
      <c r="E558" s="135">
        <v>70000</v>
      </c>
      <c r="F558" s="400"/>
    </row>
    <row r="559" spans="1:6" ht="16.5" thickBot="1">
      <c r="A559" s="41"/>
      <c r="B559" s="71"/>
      <c r="C559" s="71">
        <v>43268</v>
      </c>
      <c r="D559" s="71" t="s">
        <v>323</v>
      </c>
      <c r="E559" s="403">
        <v>20000</v>
      </c>
      <c r="F559" s="400"/>
    </row>
    <row r="560" spans="1:6" ht="16.5" hidden="1" thickBot="1">
      <c r="A560" s="152"/>
      <c r="B560" s="92"/>
      <c r="C560" s="92">
        <v>43269</v>
      </c>
      <c r="D560" s="92" t="s">
        <v>98</v>
      </c>
      <c r="E560" s="93"/>
      <c r="F560" s="400"/>
    </row>
    <row r="561" spans="1:6" ht="16.5" hidden="1" thickBot="1">
      <c r="A561" s="44"/>
      <c r="B561" s="45"/>
      <c r="C561" s="45">
        <v>432612</v>
      </c>
      <c r="D561" s="45" t="s">
        <v>274</v>
      </c>
      <c r="E561" s="99">
        <v>0</v>
      </c>
      <c r="F561" s="400">
        <v>0</v>
      </c>
    </row>
    <row r="562" spans="1:6" ht="16.5" thickBot="1">
      <c r="A562" s="37">
        <v>44</v>
      </c>
      <c r="B562" s="96"/>
      <c r="C562" s="97"/>
      <c r="D562" s="157" t="s">
        <v>99</v>
      </c>
      <c r="E562" s="89">
        <f>SUM(E563)</f>
        <v>101000</v>
      </c>
      <c r="F562" s="400">
        <f>SUM(F563)</f>
        <v>0</v>
      </c>
    </row>
    <row r="563" spans="1:6" ht="15">
      <c r="A563" s="37">
        <v>441</v>
      </c>
      <c r="B563" s="39"/>
      <c r="C563" s="39"/>
      <c r="D563" s="40" t="s">
        <v>100</v>
      </c>
      <c r="E563" s="91">
        <f>SUM(E564+E565+E574+E575+E578)</f>
        <v>101000</v>
      </c>
      <c r="F563" s="400">
        <f>SUM(F564+F565+F574+F575+F578)</f>
        <v>0</v>
      </c>
    </row>
    <row r="564" spans="1:6" ht="15" hidden="1">
      <c r="A564" s="41"/>
      <c r="B564" s="92">
        <v>4411</v>
      </c>
      <c r="C564" s="92"/>
      <c r="D564" s="92" t="s">
        <v>101</v>
      </c>
      <c r="E564" s="130"/>
      <c r="F564" s="400"/>
    </row>
    <row r="565" spans="1:6" ht="15" hidden="1">
      <c r="A565" s="41"/>
      <c r="B565" s="92">
        <v>4412</v>
      </c>
      <c r="C565" s="92"/>
      <c r="D565" s="29" t="s">
        <v>102</v>
      </c>
      <c r="E565" s="130">
        <f>SUM(E566+E567+E568+E569+E570+E571+E572+E573)</f>
        <v>0</v>
      </c>
      <c r="F565" s="400">
        <f>SUM(F566+F567+F568+F569+F570+F571+F572+F573)</f>
        <v>0</v>
      </c>
    </row>
    <row r="566" spans="1:6" ht="15" hidden="1">
      <c r="A566" s="41"/>
      <c r="B566" s="92"/>
      <c r="C566" s="92">
        <v>44121</v>
      </c>
      <c r="D566" s="92" t="s">
        <v>103</v>
      </c>
      <c r="E566" s="130"/>
      <c r="F566" s="400"/>
    </row>
    <row r="567" spans="1:6" ht="15" hidden="1">
      <c r="A567" s="41"/>
      <c r="B567" s="92"/>
      <c r="C567" s="92">
        <v>44122</v>
      </c>
      <c r="D567" s="29" t="s">
        <v>104</v>
      </c>
      <c r="E567" s="130"/>
      <c r="F567" s="400"/>
    </row>
    <row r="568" spans="1:6" ht="15" hidden="1">
      <c r="A568" s="41"/>
      <c r="B568" s="92"/>
      <c r="C568" s="92">
        <v>44123</v>
      </c>
      <c r="D568" s="92" t="s">
        <v>105</v>
      </c>
      <c r="E568" s="130"/>
      <c r="F568" s="400"/>
    </row>
    <row r="569" spans="1:6" ht="15" hidden="1">
      <c r="A569" s="41"/>
      <c r="B569" s="92"/>
      <c r="C569" s="92">
        <v>44124</v>
      </c>
      <c r="D569" s="92" t="s">
        <v>106</v>
      </c>
      <c r="E569" s="130"/>
      <c r="F569" s="400"/>
    </row>
    <row r="570" spans="1:6" ht="15" hidden="1">
      <c r="A570" s="41"/>
      <c r="B570" s="92"/>
      <c r="C570" s="92">
        <v>44125</v>
      </c>
      <c r="D570" s="92" t="s">
        <v>107</v>
      </c>
      <c r="E570" s="130"/>
      <c r="F570" s="400"/>
    </row>
    <row r="571" spans="1:6" ht="15" hidden="1">
      <c r="A571" s="41"/>
      <c r="B571" s="92"/>
      <c r="C571" s="92">
        <v>44126</v>
      </c>
      <c r="D571" s="92" t="s">
        <v>108</v>
      </c>
      <c r="E571" s="130"/>
      <c r="F571" s="400"/>
    </row>
    <row r="572" spans="1:6" ht="15" hidden="1">
      <c r="A572" s="41"/>
      <c r="B572" s="92"/>
      <c r="C572" s="92">
        <v>44127</v>
      </c>
      <c r="D572" s="92" t="s">
        <v>109</v>
      </c>
      <c r="E572" s="130"/>
      <c r="F572" s="400"/>
    </row>
    <row r="573" spans="1:6" ht="15" hidden="1">
      <c r="A573" s="41"/>
      <c r="B573" s="92"/>
      <c r="C573" s="92">
        <v>44128</v>
      </c>
      <c r="D573" s="92" t="s">
        <v>66</v>
      </c>
      <c r="E573" s="130"/>
      <c r="F573" s="400"/>
    </row>
    <row r="574" spans="1:6" ht="15" hidden="1">
      <c r="A574" s="41"/>
      <c r="B574" s="92">
        <v>4413</v>
      </c>
      <c r="C574" s="92"/>
      <c r="D574" s="92" t="s">
        <v>110</v>
      </c>
      <c r="E574" s="130"/>
      <c r="F574" s="400"/>
    </row>
    <row r="575" spans="1:6" ht="15">
      <c r="A575" s="41"/>
      <c r="B575" s="92">
        <v>4415</v>
      </c>
      <c r="C575" s="92"/>
      <c r="D575" s="92" t="s">
        <v>111</v>
      </c>
      <c r="E575" s="130">
        <f>E576+E577</f>
        <v>101000</v>
      </c>
      <c r="F575" s="400">
        <f>F576+F577</f>
        <v>0</v>
      </c>
    </row>
    <row r="576" spans="1:6" ht="15">
      <c r="A576" s="41"/>
      <c r="B576" s="92"/>
      <c r="C576" s="92">
        <v>4415</v>
      </c>
      <c r="D576" s="92" t="s">
        <v>111</v>
      </c>
      <c r="E576" s="130">
        <v>1000</v>
      </c>
      <c r="F576" s="400">
        <v>0</v>
      </c>
    </row>
    <row r="577" spans="1:6" ht="16.5" thickBot="1">
      <c r="A577" s="98"/>
      <c r="B577" s="45"/>
      <c r="C577" s="45"/>
      <c r="D577" s="45" t="s">
        <v>278</v>
      </c>
      <c r="E577" s="384">
        <v>100000</v>
      </c>
      <c r="F577" s="401">
        <v>0</v>
      </c>
    </row>
    <row r="578" spans="1:5" ht="15" hidden="1">
      <c r="A578" s="41"/>
      <c r="B578" s="43">
        <v>4416</v>
      </c>
      <c r="C578" s="43"/>
      <c r="D578" s="43" t="s">
        <v>112</v>
      </c>
      <c r="E578" s="135"/>
    </row>
    <row r="579" spans="1:5" ht="15" hidden="1">
      <c r="A579" s="246">
        <v>45</v>
      </c>
      <c r="B579" s="247"/>
      <c r="C579" s="247"/>
      <c r="D579" s="248" t="s">
        <v>234</v>
      </c>
      <c r="E579" s="249"/>
    </row>
    <row r="580" spans="1:5" ht="15" hidden="1">
      <c r="A580" s="246">
        <v>451</v>
      </c>
      <c r="B580" s="247"/>
      <c r="C580" s="247"/>
      <c r="D580" s="250" t="s">
        <v>242</v>
      </c>
      <c r="E580" s="249"/>
    </row>
    <row r="581" spans="1:5" ht="15" hidden="1">
      <c r="A581" s="251"/>
      <c r="B581" s="13">
        <v>4511</v>
      </c>
      <c r="C581" s="13"/>
      <c r="D581" s="13" t="s">
        <v>289</v>
      </c>
      <c r="E581" s="252"/>
    </row>
    <row r="582" spans="1:5" ht="15" hidden="1">
      <c r="A582" s="251"/>
      <c r="B582" s="13">
        <v>4512</v>
      </c>
      <c r="C582" s="13"/>
      <c r="D582" s="13" t="s">
        <v>290</v>
      </c>
      <c r="E582" s="252"/>
    </row>
    <row r="583" spans="1:5" ht="15" hidden="1">
      <c r="A583" s="251"/>
      <c r="B583" s="13">
        <v>4513</v>
      </c>
      <c r="C583" s="13"/>
      <c r="D583" s="13" t="s">
        <v>291</v>
      </c>
      <c r="E583" s="252"/>
    </row>
    <row r="584" spans="1:5" ht="15" hidden="1">
      <c r="A584" s="251"/>
      <c r="B584" s="13">
        <v>4515</v>
      </c>
      <c r="C584" s="13"/>
      <c r="D584" s="13" t="s">
        <v>292</v>
      </c>
      <c r="E584" s="252"/>
    </row>
    <row r="585" spans="1:5" ht="16.5" hidden="1" thickBot="1">
      <c r="A585" s="83">
        <v>46</v>
      </c>
      <c r="B585" s="119"/>
      <c r="C585" s="119"/>
      <c r="D585" s="134" t="s">
        <v>113</v>
      </c>
      <c r="E585" s="86">
        <f>E586+E588+E590</f>
        <v>0</v>
      </c>
    </row>
    <row r="586" spans="1:5" ht="15" hidden="1">
      <c r="A586" s="41">
        <v>461</v>
      </c>
      <c r="B586" s="112"/>
      <c r="C586" s="112"/>
      <c r="D586" s="101" t="s">
        <v>114</v>
      </c>
      <c r="E586" s="102">
        <f>SUM(E587)</f>
        <v>0</v>
      </c>
    </row>
    <row r="587" spans="1:5" ht="16.5" hidden="1" thickBot="1">
      <c r="A587" s="98"/>
      <c r="B587" s="45">
        <v>4611</v>
      </c>
      <c r="C587" s="109"/>
      <c r="D587" s="45" t="s">
        <v>115</v>
      </c>
      <c r="E587" s="99"/>
    </row>
    <row r="588" spans="1:5" ht="15" hidden="1">
      <c r="A588" s="4">
        <v>462</v>
      </c>
      <c r="B588" s="32"/>
      <c r="C588" s="136"/>
      <c r="D588" s="28" t="s">
        <v>116</v>
      </c>
      <c r="E588" s="70">
        <f>E589</f>
        <v>0</v>
      </c>
    </row>
    <row r="589" spans="1:5" ht="16.5" hidden="1" thickBot="1">
      <c r="A589" s="22"/>
      <c r="B589" s="48">
        <v>4621</v>
      </c>
      <c r="C589" s="49"/>
      <c r="D589" s="48" t="s">
        <v>117</v>
      </c>
      <c r="E589" s="128"/>
    </row>
    <row r="590" spans="1:5" ht="15" hidden="1">
      <c r="A590" s="41">
        <v>463</v>
      </c>
      <c r="B590" s="43"/>
      <c r="C590" s="100"/>
      <c r="D590" s="101" t="s">
        <v>118</v>
      </c>
      <c r="E590" s="111">
        <f>SUM(E591)</f>
        <v>0</v>
      </c>
    </row>
    <row r="591" spans="1:5" ht="15" hidden="1">
      <c r="A591" s="41"/>
      <c r="B591" s="71">
        <v>4630</v>
      </c>
      <c r="C591" s="71"/>
      <c r="D591" s="94" t="s">
        <v>118</v>
      </c>
      <c r="E591" s="95"/>
    </row>
    <row r="592" spans="1:5" ht="16.5" hidden="1" thickBot="1">
      <c r="A592" s="83">
        <v>47</v>
      </c>
      <c r="B592" s="119"/>
      <c r="C592" s="120"/>
      <c r="D592" s="134" t="s">
        <v>119</v>
      </c>
      <c r="E592" s="86">
        <f>SUM(E593+E594)</f>
        <v>0</v>
      </c>
    </row>
    <row r="593" spans="1:5" ht="15" hidden="1">
      <c r="A593" s="41"/>
      <c r="B593" s="112">
        <v>471</v>
      </c>
      <c r="C593" s="112"/>
      <c r="D593" s="113" t="s">
        <v>120</v>
      </c>
      <c r="E593" s="153"/>
    </row>
    <row r="594" spans="1:5" ht="16.5" hidden="1" thickBot="1">
      <c r="A594" s="98"/>
      <c r="B594" s="45">
        <v>472</v>
      </c>
      <c r="C594" s="45"/>
      <c r="D594" s="46" t="s">
        <v>121</v>
      </c>
      <c r="E594" s="99"/>
    </row>
    <row r="595" spans="1:5" ht="15">
      <c r="A595" s="80"/>
      <c r="B595" s="81"/>
      <c r="C595" s="81"/>
      <c r="D595" s="80"/>
      <c r="E595" s="82"/>
    </row>
    <row r="596" spans="1:5" ht="15">
      <c r="A596" s="80"/>
      <c r="B596" s="81"/>
      <c r="C596" s="81"/>
      <c r="D596" s="80"/>
      <c r="E596" s="82"/>
    </row>
    <row r="597" spans="1:5" ht="15">
      <c r="A597" s="80"/>
      <c r="B597" s="81"/>
      <c r="C597" s="81"/>
      <c r="D597" s="80"/>
      <c r="E597" s="82"/>
    </row>
    <row r="598" spans="1:5" ht="15">
      <c r="A598" s="80"/>
      <c r="B598" s="81"/>
      <c r="C598" s="81"/>
      <c r="D598" s="80"/>
      <c r="E598" s="82"/>
    </row>
    <row r="599" spans="1:5" ht="15">
      <c r="A599" s="80"/>
      <c r="B599" s="81"/>
      <c r="C599" s="81"/>
      <c r="D599" s="80"/>
      <c r="E599" s="82"/>
    </row>
    <row r="600" spans="1:5" ht="15">
      <c r="A600" s="80"/>
      <c r="B600" s="81"/>
      <c r="C600" s="81"/>
      <c r="D600" s="80"/>
      <c r="E600" s="82"/>
    </row>
    <row r="601" spans="1:5" ht="15">
      <c r="A601" s="80"/>
      <c r="B601" s="81"/>
      <c r="C601" s="81"/>
      <c r="D601" s="80"/>
      <c r="E601" s="82"/>
    </row>
    <row r="602" spans="1:5" ht="15">
      <c r="A602" s="80"/>
      <c r="B602" s="81"/>
      <c r="C602" s="81"/>
      <c r="D602" s="80"/>
      <c r="E602" s="82"/>
    </row>
    <row r="603" spans="1:5" ht="15">
      <c r="A603" s="80"/>
      <c r="B603" s="81"/>
      <c r="C603" s="81"/>
      <c r="D603" s="80"/>
      <c r="E603" s="82"/>
    </row>
    <row r="604" spans="1:5" ht="15">
      <c r="A604" s="80"/>
      <c r="B604" s="81"/>
      <c r="C604" s="81"/>
      <c r="D604" s="80"/>
      <c r="E604" s="82"/>
    </row>
    <row r="605" spans="1:5" ht="15">
      <c r="A605" s="80"/>
      <c r="B605" s="81"/>
      <c r="C605" s="81"/>
      <c r="D605" s="80"/>
      <c r="E605" s="82"/>
    </row>
    <row r="606" spans="1:5" ht="15">
      <c r="A606" s="80"/>
      <c r="B606" s="81"/>
      <c r="C606" s="81"/>
      <c r="D606" s="80"/>
      <c r="E606" s="82"/>
    </row>
    <row r="607" spans="1:5" ht="15">
      <c r="A607" s="80"/>
      <c r="B607" s="81"/>
      <c r="C607" s="81"/>
      <c r="D607" s="80"/>
      <c r="E607" s="82"/>
    </row>
    <row r="608" spans="1:5" ht="15">
      <c r="A608" s="80"/>
      <c r="B608" s="81"/>
      <c r="C608" s="81"/>
      <c r="D608" s="80"/>
      <c r="E608" s="82"/>
    </row>
    <row r="609" spans="1:5" ht="15">
      <c r="A609" s="80"/>
      <c r="B609" s="81"/>
      <c r="C609" s="81"/>
      <c r="D609" s="80"/>
      <c r="E609" s="82"/>
    </row>
    <row r="610" spans="1:5" ht="15">
      <c r="A610" s="80"/>
      <c r="B610" s="81"/>
      <c r="C610" s="81"/>
      <c r="D610" s="80"/>
      <c r="E610" s="82"/>
    </row>
    <row r="611" spans="1:5" ht="15">
      <c r="A611" s="80"/>
      <c r="B611" s="81"/>
      <c r="C611" s="81"/>
      <c r="D611" s="80"/>
      <c r="E611" s="82"/>
    </row>
    <row r="612" spans="1:5" ht="15">
      <c r="A612" s="80"/>
      <c r="B612" s="81"/>
      <c r="C612" s="81"/>
      <c r="D612" s="80"/>
      <c r="E612" s="82"/>
    </row>
    <row r="613" spans="1:5" ht="15">
      <c r="A613" s="80"/>
      <c r="B613" s="81"/>
      <c r="C613" s="81"/>
      <c r="D613" s="80"/>
      <c r="E613" s="82"/>
    </row>
    <row r="614" spans="1:5" ht="15">
      <c r="A614" s="80"/>
      <c r="B614" s="81"/>
      <c r="C614" s="81"/>
      <c r="D614" s="80"/>
      <c r="E614" s="82"/>
    </row>
    <row r="615" spans="1:5" ht="15">
      <c r="A615" s="80"/>
      <c r="B615" s="81"/>
      <c r="C615" s="81"/>
      <c r="D615" s="80"/>
      <c r="E615" s="82"/>
    </row>
    <row r="616" spans="1:5" ht="15">
      <c r="A616" s="80"/>
      <c r="B616" s="81"/>
      <c r="C616" s="81"/>
      <c r="D616" s="80"/>
      <c r="E616" s="82"/>
    </row>
    <row r="617" spans="1:5" ht="15">
      <c r="A617" s="80"/>
      <c r="B617" s="81"/>
      <c r="C617" s="81"/>
      <c r="D617" s="80"/>
      <c r="E617" s="82"/>
    </row>
    <row r="618" spans="1:5" ht="15">
      <c r="A618" s="80"/>
      <c r="B618" s="81"/>
      <c r="C618" s="81"/>
      <c r="D618" s="80"/>
      <c r="E618" s="82"/>
    </row>
    <row r="619" spans="1:5" ht="15">
      <c r="A619" s="80"/>
      <c r="B619" s="81"/>
      <c r="C619" s="81"/>
      <c r="D619" s="80"/>
      <c r="E619" s="82"/>
    </row>
    <row r="620" spans="1:5" ht="15">
      <c r="A620" s="80"/>
      <c r="B620" s="81"/>
      <c r="C620" s="81"/>
      <c r="D620" s="80"/>
      <c r="E620" s="82"/>
    </row>
    <row r="621" spans="1:5" ht="15">
      <c r="A621" s="80"/>
      <c r="B621" s="81"/>
      <c r="C621" s="81"/>
      <c r="D621" s="80"/>
      <c r="E621" s="82"/>
    </row>
    <row r="622" spans="1:5" ht="15">
      <c r="A622" s="80"/>
      <c r="B622" s="81"/>
      <c r="C622" s="81"/>
      <c r="D622" s="80"/>
      <c r="E622" s="82"/>
    </row>
    <row r="623" spans="1:5" ht="15">
      <c r="A623" s="80"/>
      <c r="B623" s="81"/>
      <c r="C623" s="81"/>
      <c r="D623" s="80"/>
      <c r="E623" s="82"/>
    </row>
    <row r="624" spans="1:5" ht="15">
      <c r="A624" s="80"/>
      <c r="B624" s="81"/>
      <c r="C624" s="81"/>
      <c r="D624" s="80"/>
      <c r="E624" s="82"/>
    </row>
    <row r="625" spans="1:5" ht="15">
      <c r="A625" s="80"/>
      <c r="B625" s="81"/>
      <c r="C625" s="81"/>
      <c r="D625" s="80"/>
      <c r="E625" s="82"/>
    </row>
    <row r="626" spans="1:5" ht="15">
      <c r="A626" s="80"/>
      <c r="B626" s="81"/>
      <c r="C626" s="81"/>
      <c r="D626" s="80"/>
      <c r="E626" s="82"/>
    </row>
    <row r="627" spans="1:5" ht="15">
      <c r="A627" s="80"/>
      <c r="B627" s="81"/>
      <c r="C627" s="81"/>
      <c r="D627" s="80"/>
      <c r="E627" s="82"/>
    </row>
    <row r="628" spans="1:5" ht="15">
      <c r="A628" s="80"/>
      <c r="B628" s="81"/>
      <c r="C628" s="81"/>
      <c r="D628" s="80"/>
      <c r="E628" s="82"/>
    </row>
    <row r="629" spans="1:5" ht="15">
      <c r="A629" s="80"/>
      <c r="B629" s="81"/>
      <c r="C629" s="81"/>
      <c r="D629" s="80"/>
      <c r="E629" s="82"/>
    </row>
    <row r="630" spans="1:5" ht="15">
      <c r="A630" s="80"/>
      <c r="B630" s="81"/>
      <c r="C630" s="81"/>
      <c r="D630" s="80"/>
      <c r="E630" s="82"/>
    </row>
    <row r="631" spans="1:5" ht="15">
      <c r="A631" s="80"/>
      <c r="B631" s="81"/>
      <c r="C631" s="81"/>
      <c r="D631" s="80"/>
      <c r="E631" s="82"/>
    </row>
    <row r="632" spans="1:5" ht="15">
      <c r="A632" s="80"/>
      <c r="B632" s="81"/>
      <c r="C632" s="81"/>
      <c r="D632" s="80"/>
      <c r="E632" s="82"/>
    </row>
    <row r="633" spans="1:5" ht="15">
      <c r="A633" s="80"/>
      <c r="B633" s="81"/>
      <c r="C633" s="81"/>
      <c r="D633" s="80"/>
      <c r="E633" s="82"/>
    </row>
    <row r="634" spans="1:5" ht="16.5" thickBot="1">
      <c r="A634" s="80"/>
      <c r="B634" s="81"/>
      <c r="C634" s="81"/>
      <c r="D634" s="80"/>
      <c r="E634" s="82"/>
    </row>
    <row r="635" spans="1:6" ht="16.5" customHeight="1" thickBot="1">
      <c r="A635" s="440" t="s">
        <v>129</v>
      </c>
      <c r="B635" s="473" t="s">
        <v>130</v>
      </c>
      <c r="C635" s="474"/>
      <c r="D635" s="474"/>
      <c r="E635" s="475"/>
      <c r="F635" s="402"/>
    </row>
    <row r="636" spans="1:6" ht="16.5" thickBot="1">
      <c r="A636" s="470" t="s">
        <v>7</v>
      </c>
      <c r="B636" s="471"/>
      <c r="C636" s="472"/>
      <c r="D636" s="416" t="s">
        <v>6</v>
      </c>
      <c r="E636" s="417" t="s">
        <v>314</v>
      </c>
      <c r="F636" s="399" t="s">
        <v>282</v>
      </c>
    </row>
    <row r="637" spans="1:6" ht="16.5" thickBot="1">
      <c r="A637" s="422">
        <v>4</v>
      </c>
      <c r="B637" s="423"/>
      <c r="C637" s="423"/>
      <c r="D637" s="424" t="s">
        <v>8</v>
      </c>
      <c r="E637" s="441">
        <f>SUM(E638+E699+E704+E732+E747+E753+E763)</f>
        <v>2852140</v>
      </c>
      <c r="F637" s="400">
        <f>SUM(F638+F699+F704+F732+F747+F753+F763)</f>
        <v>4015697.6900000004</v>
      </c>
    </row>
    <row r="638" spans="1:6" ht="16.5" thickBot="1">
      <c r="A638" s="37">
        <v>41</v>
      </c>
      <c r="B638" s="87"/>
      <c r="C638" s="87"/>
      <c r="D638" s="88" t="s">
        <v>9</v>
      </c>
      <c r="E638" s="89">
        <f>SUM(E639+E645+E651+E663+E679+E683+E687+E691)</f>
        <v>395140</v>
      </c>
      <c r="F638" s="400">
        <f>SUM(F639+F645+F651+F663+F679+F683+F687+F691)</f>
        <v>221009.28000000003</v>
      </c>
    </row>
    <row r="639" spans="1:6" ht="15">
      <c r="A639" s="37">
        <v>411</v>
      </c>
      <c r="B639" s="39"/>
      <c r="C639" s="39"/>
      <c r="D639" s="90" t="s">
        <v>10</v>
      </c>
      <c r="E639" s="91">
        <f>SUM(E640+E641+E642+E643+E644)</f>
        <v>241640</v>
      </c>
      <c r="F639" s="400">
        <f>SUM(F640+F641+F642+F643+F644)</f>
        <v>106455.51000000001</v>
      </c>
    </row>
    <row r="640" spans="1:6" ht="15">
      <c r="A640" s="41"/>
      <c r="B640" s="92">
        <v>4111</v>
      </c>
      <c r="C640" s="92"/>
      <c r="D640" s="29" t="s">
        <v>11</v>
      </c>
      <c r="E640" s="93">
        <v>145000</v>
      </c>
      <c r="F640" s="400">
        <v>106343.82</v>
      </c>
    </row>
    <row r="641" spans="1:6" ht="15">
      <c r="A641" s="41"/>
      <c r="B641" s="92">
        <v>4112</v>
      </c>
      <c r="C641" s="92"/>
      <c r="D641" s="29" t="s">
        <v>12</v>
      </c>
      <c r="E641" s="93">
        <v>19100</v>
      </c>
      <c r="F641" s="400">
        <v>98.84</v>
      </c>
    </row>
    <row r="642" spans="1:6" ht="15">
      <c r="A642" s="41"/>
      <c r="B642" s="92">
        <v>4113</v>
      </c>
      <c r="C642" s="92"/>
      <c r="D642" s="29" t="s">
        <v>13</v>
      </c>
      <c r="E642" s="93">
        <v>52500</v>
      </c>
      <c r="F642" s="400">
        <v>0</v>
      </c>
    </row>
    <row r="643" spans="1:6" ht="15">
      <c r="A643" s="41"/>
      <c r="B643" s="92">
        <v>4114</v>
      </c>
      <c r="C643" s="92"/>
      <c r="D643" s="29" t="s">
        <v>14</v>
      </c>
      <c r="E643" s="93">
        <v>22500</v>
      </c>
      <c r="F643" s="400">
        <v>0</v>
      </c>
    </row>
    <row r="644" spans="1:6" ht="16.5" thickBot="1">
      <c r="A644" s="41"/>
      <c r="B644" s="71">
        <v>4115</v>
      </c>
      <c r="C644" s="71"/>
      <c r="D644" s="94" t="s">
        <v>15</v>
      </c>
      <c r="E644" s="95">
        <v>2540</v>
      </c>
      <c r="F644" s="400">
        <v>12.85</v>
      </c>
    </row>
    <row r="645" spans="1:6" ht="15">
      <c r="A645" s="37">
        <v>412</v>
      </c>
      <c r="B645" s="96"/>
      <c r="C645" s="97"/>
      <c r="D645" s="90" t="s">
        <v>16</v>
      </c>
      <c r="E645" s="89">
        <f>SUM(E646+E647+E648)</f>
        <v>16500</v>
      </c>
      <c r="F645" s="400">
        <f>SUM(F646+F647+F648)</f>
        <v>11298.4</v>
      </c>
    </row>
    <row r="646" spans="1:6" ht="15" hidden="1">
      <c r="A646" s="41"/>
      <c r="B646" s="92">
        <v>4125</v>
      </c>
      <c r="C646" s="92"/>
      <c r="D646" s="29" t="s">
        <v>17</v>
      </c>
      <c r="E646" s="93"/>
      <c r="F646" s="400"/>
    </row>
    <row r="647" spans="1:6" ht="15" hidden="1">
      <c r="A647" s="41"/>
      <c r="B647" s="92">
        <v>4126</v>
      </c>
      <c r="C647" s="92"/>
      <c r="D647" s="29" t="s">
        <v>18</v>
      </c>
      <c r="E647" s="93"/>
      <c r="F647" s="400"/>
    </row>
    <row r="648" spans="1:6" ht="15">
      <c r="A648" s="41"/>
      <c r="B648" s="92">
        <v>4127</v>
      </c>
      <c r="C648" s="92"/>
      <c r="D648" s="29" t="s">
        <v>19</v>
      </c>
      <c r="E648" s="93">
        <f>SUM(E649+E650)</f>
        <v>16500</v>
      </c>
      <c r="F648" s="400">
        <f>SUM(F649+F650)</f>
        <v>11298.4</v>
      </c>
    </row>
    <row r="649" spans="1:6" ht="15">
      <c r="A649" s="41"/>
      <c r="B649" s="92"/>
      <c r="C649" s="92">
        <v>41271</v>
      </c>
      <c r="D649" s="29" t="s">
        <v>19</v>
      </c>
      <c r="E649" s="93">
        <v>16500</v>
      </c>
      <c r="F649" s="400">
        <v>11298.4</v>
      </c>
    </row>
    <row r="650" spans="1:6" ht="16.5" hidden="1" thickBot="1">
      <c r="A650" s="98"/>
      <c r="B650" s="45"/>
      <c r="C650" s="45">
        <v>41272</v>
      </c>
      <c r="D650" s="46" t="s">
        <v>20</v>
      </c>
      <c r="E650" s="99"/>
      <c r="F650" s="400"/>
    </row>
    <row r="651" spans="1:6" ht="15">
      <c r="A651" s="41">
        <v>413</v>
      </c>
      <c r="B651" s="43"/>
      <c r="C651" s="100"/>
      <c r="D651" s="101" t="s">
        <v>21</v>
      </c>
      <c r="E651" s="102">
        <f>SUM(E652+E657+E660+E661+E662)</f>
        <v>3500</v>
      </c>
      <c r="F651" s="400">
        <f>SUM(F652+F657+F660+F661+F662)</f>
        <v>804.13</v>
      </c>
    </row>
    <row r="652" spans="1:6" ht="15">
      <c r="A652" s="41"/>
      <c r="B652" s="92">
        <v>4131</v>
      </c>
      <c r="C652" s="92"/>
      <c r="D652" s="29" t="s">
        <v>22</v>
      </c>
      <c r="E652" s="93">
        <f>SUM(E653+E654+E655+E656)</f>
        <v>2000</v>
      </c>
      <c r="F652" s="400">
        <f>SUM(F653+F654+F655+F656)</f>
        <v>0</v>
      </c>
    </row>
    <row r="653" spans="1:6" ht="15">
      <c r="A653" s="41"/>
      <c r="B653" s="92"/>
      <c r="C653" s="92">
        <v>41311</v>
      </c>
      <c r="D653" s="29" t="s">
        <v>23</v>
      </c>
      <c r="E653" s="93">
        <v>2000</v>
      </c>
      <c r="F653" s="400">
        <v>0</v>
      </c>
    </row>
    <row r="654" spans="1:6" ht="15" hidden="1">
      <c r="A654" s="41"/>
      <c r="B654" s="92"/>
      <c r="C654" s="92">
        <v>41312</v>
      </c>
      <c r="D654" s="29" t="s">
        <v>24</v>
      </c>
      <c r="E654" s="93"/>
      <c r="F654" s="400"/>
    </row>
    <row r="655" spans="1:6" ht="15" hidden="1">
      <c r="A655" s="41"/>
      <c r="B655" s="92"/>
      <c r="C655" s="92">
        <v>41313</v>
      </c>
      <c r="D655" s="29" t="s">
        <v>25</v>
      </c>
      <c r="E655" s="93"/>
      <c r="F655" s="400"/>
    </row>
    <row r="656" spans="1:6" ht="15" hidden="1">
      <c r="A656" s="41"/>
      <c r="B656" s="92"/>
      <c r="C656" s="92">
        <v>41315</v>
      </c>
      <c r="D656" s="29" t="s">
        <v>26</v>
      </c>
      <c r="E656" s="93">
        <v>0</v>
      </c>
      <c r="F656" s="400">
        <v>0</v>
      </c>
    </row>
    <row r="657" spans="1:6" ht="15">
      <c r="A657" s="41"/>
      <c r="B657" s="92">
        <v>4133</v>
      </c>
      <c r="C657" s="92"/>
      <c r="D657" s="29" t="s">
        <v>27</v>
      </c>
      <c r="E657" s="93">
        <f>SUM(E658+E659)</f>
        <v>1000</v>
      </c>
      <c r="F657" s="400">
        <f>SUM(F658+F659)</f>
        <v>624.4</v>
      </c>
    </row>
    <row r="658" spans="1:6" ht="15">
      <c r="A658" s="41"/>
      <c r="B658" s="92"/>
      <c r="C658" s="92">
        <v>41331</v>
      </c>
      <c r="D658" s="29" t="s">
        <v>28</v>
      </c>
      <c r="E658" s="93">
        <v>1000</v>
      </c>
      <c r="F658" s="400">
        <v>624.4</v>
      </c>
    </row>
    <row r="659" spans="1:6" ht="15" hidden="1">
      <c r="A659" s="41"/>
      <c r="B659" s="92"/>
      <c r="C659" s="92">
        <v>41332</v>
      </c>
      <c r="D659" s="29" t="s">
        <v>27</v>
      </c>
      <c r="E659" s="93"/>
      <c r="F659" s="400"/>
    </row>
    <row r="660" spans="1:6" ht="15" hidden="1">
      <c r="A660" s="41"/>
      <c r="B660" s="92">
        <v>4134</v>
      </c>
      <c r="C660" s="92"/>
      <c r="D660" s="29" t="s">
        <v>29</v>
      </c>
      <c r="E660" s="93"/>
      <c r="F660" s="400"/>
    </row>
    <row r="661" spans="1:6" ht="15" hidden="1">
      <c r="A661" s="41"/>
      <c r="B661" s="92">
        <v>4135</v>
      </c>
      <c r="C661" s="92"/>
      <c r="D661" s="29" t="s">
        <v>30</v>
      </c>
      <c r="E661" s="30"/>
      <c r="F661" s="400"/>
    </row>
    <row r="662" spans="1:6" ht="16.5" thickBot="1">
      <c r="A662" s="98"/>
      <c r="B662" s="45">
        <v>4139</v>
      </c>
      <c r="C662" s="45"/>
      <c r="D662" s="46" t="s">
        <v>31</v>
      </c>
      <c r="E662" s="99">
        <v>500</v>
      </c>
      <c r="F662" s="400">
        <v>179.73</v>
      </c>
    </row>
    <row r="663" spans="1:6" ht="15">
      <c r="A663" s="37">
        <v>414</v>
      </c>
      <c r="B663" s="103"/>
      <c r="C663" s="103"/>
      <c r="D663" s="90" t="s">
        <v>32</v>
      </c>
      <c r="E663" s="91">
        <f>SUM(E664+E665+E666+E669+E670+E671+E672+E673+E674)</f>
        <v>23500</v>
      </c>
      <c r="F663" s="400">
        <f>SUM(F664+F665+F666+F669+F670+F671+F672+F673+F674)</f>
        <v>16411.94</v>
      </c>
    </row>
    <row r="664" spans="1:6" ht="15">
      <c r="A664" s="41"/>
      <c r="B664" s="92">
        <v>4141</v>
      </c>
      <c r="C664" s="92"/>
      <c r="D664" s="92" t="s">
        <v>33</v>
      </c>
      <c r="E664" s="93">
        <v>1500</v>
      </c>
      <c r="F664" s="400">
        <v>18</v>
      </c>
    </row>
    <row r="665" spans="1:6" ht="15">
      <c r="A665" s="41"/>
      <c r="B665" s="92">
        <v>4142</v>
      </c>
      <c r="C665" s="92"/>
      <c r="D665" s="92" t="s">
        <v>34</v>
      </c>
      <c r="E665" s="93">
        <v>1500</v>
      </c>
      <c r="F665" s="400">
        <v>660.55</v>
      </c>
    </row>
    <row r="666" spans="1:6" ht="15" hidden="1">
      <c r="A666" s="41"/>
      <c r="B666" s="92">
        <v>4143</v>
      </c>
      <c r="C666" s="92"/>
      <c r="D666" s="92" t="s">
        <v>35</v>
      </c>
      <c r="E666" s="93">
        <f>SUM(E667+E668)</f>
        <v>0</v>
      </c>
      <c r="F666" s="400">
        <f>SUM(F667+F668)</f>
        <v>0</v>
      </c>
    </row>
    <row r="667" spans="1:6" ht="15" hidden="1">
      <c r="A667" s="41"/>
      <c r="B667" s="92"/>
      <c r="C667" s="92">
        <v>41431</v>
      </c>
      <c r="D667" s="92" t="s">
        <v>36</v>
      </c>
      <c r="E667" s="93">
        <v>0</v>
      </c>
      <c r="F667" s="400">
        <v>0</v>
      </c>
    </row>
    <row r="668" spans="1:6" ht="15" hidden="1">
      <c r="A668" s="41"/>
      <c r="B668" s="92"/>
      <c r="C668" s="92">
        <v>41432</v>
      </c>
      <c r="D668" s="92" t="s">
        <v>37</v>
      </c>
      <c r="E668" s="93"/>
      <c r="F668" s="400"/>
    </row>
    <row r="669" spans="1:6" ht="15">
      <c r="A669" s="41"/>
      <c r="B669" s="92">
        <v>4144</v>
      </c>
      <c r="C669" s="92"/>
      <c r="D669" s="29" t="s">
        <v>38</v>
      </c>
      <c r="E669" s="93">
        <v>13500</v>
      </c>
      <c r="F669" s="400">
        <v>12486.36</v>
      </c>
    </row>
    <row r="670" spans="1:6" ht="15" hidden="1">
      <c r="A670" s="41"/>
      <c r="B670" s="92">
        <v>4145</v>
      </c>
      <c r="C670" s="92"/>
      <c r="D670" s="29" t="s">
        <v>39</v>
      </c>
      <c r="E670" s="93"/>
      <c r="F670" s="400"/>
    </row>
    <row r="671" spans="1:6" ht="15" customHeight="1">
      <c r="A671" s="41"/>
      <c r="B671" s="92">
        <v>4146</v>
      </c>
      <c r="C671" s="92"/>
      <c r="D671" s="29" t="s">
        <v>40</v>
      </c>
      <c r="E671" s="93">
        <v>500</v>
      </c>
      <c r="F671" s="400">
        <v>0</v>
      </c>
    </row>
    <row r="672" spans="1:6" ht="15" customHeight="1">
      <c r="A672" s="41"/>
      <c r="B672" s="92">
        <v>4147</v>
      </c>
      <c r="C672" s="92"/>
      <c r="D672" s="29" t="s">
        <v>41</v>
      </c>
      <c r="E672" s="93">
        <v>500</v>
      </c>
      <c r="F672" s="400">
        <v>0</v>
      </c>
    </row>
    <row r="673" spans="1:6" ht="15" customHeight="1">
      <c r="A673" s="41"/>
      <c r="B673" s="92">
        <v>4148</v>
      </c>
      <c r="C673" s="92"/>
      <c r="D673" s="29" t="s">
        <v>42</v>
      </c>
      <c r="E673" s="93">
        <v>1500</v>
      </c>
      <c r="F673" s="400">
        <v>265</v>
      </c>
    </row>
    <row r="674" spans="1:6" ht="15" customHeight="1">
      <c r="A674" s="41"/>
      <c r="B674" s="92">
        <v>4149</v>
      </c>
      <c r="C674" s="92"/>
      <c r="D674" s="29" t="s">
        <v>43</v>
      </c>
      <c r="E674" s="93">
        <f>SUM(E675+E676+E677+E678)</f>
        <v>4500</v>
      </c>
      <c r="F674" s="400">
        <f>SUM(F675+F676+F677+F678)</f>
        <v>2982.03</v>
      </c>
    </row>
    <row r="675" spans="1:6" ht="15" customHeight="1">
      <c r="A675" s="41"/>
      <c r="B675" s="92"/>
      <c r="C675" s="92">
        <v>41491</v>
      </c>
      <c r="D675" s="29" t="s">
        <v>43</v>
      </c>
      <c r="E675" s="93">
        <v>500</v>
      </c>
      <c r="F675" s="400">
        <v>0</v>
      </c>
    </row>
    <row r="676" spans="1:6" ht="15" customHeight="1">
      <c r="A676" s="41"/>
      <c r="B676" s="92"/>
      <c r="C676" s="92">
        <v>41492</v>
      </c>
      <c r="D676" s="29" t="s">
        <v>44</v>
      </c>
      <c r="E676" s="93">
        <v>500</v>
      </c>
      <c r="F676" s="400">
        <v>0</v>
      </c>
    </row>
    <row r="677" spans="1:6" ht="15" customHeight="1" thickBot="1">
      <c r="A677" s="41"/>
      <c r="B677" s="92"/>
      <c r="C677" s="92">
        <v>41493</v>
      </c>
      <c r="D677" s="29" t="s">
        <v>45</v>
      </c>
      <c r="E677" s="93">
        <v>3500</v>
      </c>
      <c r="F677" s="400">
        <v>2982.03</v>
      </c>
    </row>
    <row r="678" spans="1:6" ht="16.5" hidden="1" thickBot="1">
      <c r="A678" s="98"/>
      <c r="B678" s="104"/>
      <c r="C678" s="105">
        <v>41494</v>
      </c>
      <c r="D678" s="106" t="s">
        <v>46</v>
      </c>
      <c r="E678" s="107"/>
      <c r="F678" s="400"/>
    </row>
    <row r="679" spans="1:6" ht="15">
      <c r="A679" s="37">
        <v>415</v>
      </c>
      <c r="B679" s="96"/>
      <c r="C679" s="97"/>
      <c r="D679" s="90" t="s">
        <v>47</v>
      </c>
      <c r="E679" s="89">
        <f>SUM(E680+E681+E682)</f>
        <v>1000</v>
      </c>
      <c r="F679" s="400">
        <f>SUM(F680+F681+F682)</f>
        <v>0</v>
      </c>
    </row>
    <row r="680" spans="1:6" ht="15" hidden="1">
      <c r="A680" s="41"/>
      <c r="B680" s="92">
        <v>4151</v>
      </c>
      <c r="C680" s="92"/>
      <c r="D680" s="108" t="s">
        <v>48</v>
      </c>
      <c r="E680" s="93"/>
      <c r="F680" s="400"/>
    </row>
    <row r="681" spans="1:6" ht="15" hidden="1">
      <c r="A681" s="41"/>
      <c r="B681" s="92">
        <v>4152</v>
      </c>
      <c r="C681" s="92"/>
      <c r="D681" s="108" t="s">
        <v>49</v>
      </c>
      <c r="E681" s="93"/>
      <c r="F681" s="400"/>
    </row>
    <row r="682" spans="1:6" ht="16.5" thickBot="1">
      <c r="A682" s="98"/>
      <c r="B682" s="45">
        <v>4153</v>
      </c>
      <c r="C682" s="109"/>
      <c r="D682" s="45" t="s">
        <v>50</v>
      </c>
      <c r="E682" s="99">
        <v>1000</v>
      </c>
      <c r="F682" s="400">
        <v>0</v>
      </c>
    </row>
    <row r="683" spans="1:6" ht="15">
      <c r="A683" s="37">
        <v>416</v>
      </c>
      <c r="B683" s="110"/>
      <c r="C683" s="110"/>
      <c r="D683" s="90" t="s">
        <v>51</v>
      </c>
      <c r="E683" s="21">
        <f>SUM(E684)</f>
        <v>100000</v>
      </c>
      <c r="F683" s="400">
        <f>SUM(F684)</f>
        <v>82033.8</v>
      </c>
    </row>
    <row r="684" spans="1:7" ht="16.5" thickBot="1">
      <c r="A684" s="98"/>
      <c r="B684" s="45">
        <v>4161</v>
      </c>
      <c r="C684" s="45"/>
      <c r="D684" s="46" t="s">
        <v>52</v>
      </c>
      <c r="E684" s="99">
        <v>100000</v>
      </c>
      <c r="F684" s="404">
        <v>82033.8</v>
      </c>
      <c r="G684" s="379"/>
    </row>
    <row r="685" spans="1:6" ht="16.5" hidden="1" thickBot="1">
      <c r="A685" s="41">
        <v>417</v>
      </c>
      <c r="B685" s="38"/>
      <c r="C685" s="39"/>
      <c r="D685" s="40" t="s">
        <v>53</v>
      </c>
      <c r="E685" s="33">
        <f>SUM(E686)</f>
        <v>0</v>
      </c>
      <c r="F685" s="400">
        <f>SUM(F686)</f>
        <v>0</v>
      </c>
    </row>
    <row r="686" spans="1:6" ht="16.5" hidden="1" thickBot="1">
      <c r="A686" s="41"/>
      <c r="B686" s="42">
        <v>4171</v>
      </c>
      <c r="C686" s="43"/>
      <c r="D686" s="31" t="s">
        <v>54</v>
      </c>
      <c r="E686" s="64"/>
      <c r="F686" s="400"/>
    </row>
    <row r="687" spans="1:6" ht="16.5" hidden="1" thickBot="1">
      <c r="A687" s="37">
        <v>418</v>
      </c>
      <c r="B687" s="110"/>
      <c r="C687" s="39"/>
      <c r="D687" s="90" t="s">
        <v>55</v>
      </c>
      <c r="E687" s="21">
        <f>SUM(E688)</f>
        <v>0</v>
      </c>
      <c r="F687" s="400">
        <f>SUM(F688)</f>
        <v>0</v>
      </c>
    </row>
    <row r="688" spans="1:6" ht="16.5" hidden="1" thickBot="1">
      <c r="A688" s="41"/>
      <c r="B688" s="92">
        <v>4181</v>
      </c>
      <c r="C688" s="112"/>
      <c r="D688" s="113" t="s">
        <v>56</v>
      </c>
      <c r="E688" s="30">
        <f>SUM(E689+E690)</f>
        <v>0</v>
      </c>
      <c r="F688" s="400">
        <f>SUM(F689+F690)</f>
        <v>0</v>
      </c>
    </row>
    <row r="689" spans="1:6" ht="16.5" hidden="1" thickBot="1">
      <c r="A689" s="41"/>
      <c r="B689" s="92"/>
      <c r="C689" s="92">
        <v>41811</v>
      </c>
      <c r="D689" s="29" t="s">
        <v>57</v>
      </c>
      <c r="E689" s="30"/>
      <c r="F689" s="400"/>
    </row>
    <row r="690" spans="1:6" ht="16.5" hidden="1" thickBot="1">
      <c r="A690" s="98"/>
      <c r="B690" s="104"/>
      <c r="C690" s="105">
        <v>41812</v>
      </c>
      <c r="D690" s="106" t="s">
        <v>58</v>
      </c>
      <c r="E690" s="128"/>
      <c r="F690" s="400"/>
    </row>
    <row r="691" spans="1:6" ht="15">
      <c r="A691" s="37">
        <v>419</v>
      </c>
      <c r="B691" s="96"/>
      <c r="C691" s="97"/>
      <c r="D691" s="90" t="s">
        <v>59</v>
      </c>
      <c r="E691" s="21">
        <f>SUM(E692+E694+E695+E696+E697+E698)</f>
        <v>9000</v>
      </c>
      <c r="F691" s="400">
        <f>SUM(F692+F694+F695+F696+F697+F698)</f>
        <v>4005.5</v>
      </c>
    </row>
    <row r="692" spans="1:6" ht="15">
      <c r="A692" s="41"/>
      <c r="B692" s="92">
        <v>4191</v>
      </c>
      <c r="C692" s="92"/>
      <c r="D692" s="108" t="s">
        <v>60</v>
      </c>
      <c r="E692" s="30">
        <v>3000</v>
      </c>
      <c r="F692" s="400">
        <v>3340</v>
      </c>
    </row>
    <row r="693" spans="1:6" ht="15.75" customHeight="1" hidden="1">
      <c r="A693" s="41"/>
      <c r="B693" s="92">
        <v>4192</v>
      </c>
      <c r="C693" s="92"/>
      <c r="D693" s="108" t="s">
        <v>61</v>
      </c>
      <c r="E693" s="30"/>
      <c r="F693" s="400"/>
    </row>
    <row r="694" spans="1:6" ht="15">
      <c r="A694" s="41"/>
      <c r="B694" s="92">
        <v>4193</v>
      </c>
      <c r="C694" s="92"/>
      <c r="D694" s="108" t="s">
        <v>62</v>
      </c>
      <c r="E694" s="30">
        <v>5000</v>
      </c>
      <c r="F694" s="400">
        <v>665.5</v>
      </c>
    </row>
    <row r="695" spans="1:6" ht="15.75" customHeight="1" hidden="1">
      <c r="A695" s="41"/>
      <c r="B695" s="92">
        <v>4194</v>
      </c>
      <c r="C695" s="92"/>
      <c r="D695" s="108" t="s">
        <v>63</v>
      </c>
      <c r="E695" s="30"/>
      <c r="F695" s="400"/>
    </row>
    <row r="696" spans="1:6" ht="15.75" customHeight="1" hidden="1">
      <c r="A696" s="41"/>
      <c r="B696" s="13">
        <v>4195</v>
      </c>
      <c r="C696" s="13"/>
      <c r="D696" s="34" t="s">
        <v>64</v>
      </c>
      <c r="E696" s="30"/>
      <c r="F696" s="400"/>
    </row>
    <row r="697" spans="1:6" ht="15.75" customHeight="1" hidden="1">
      <c r="A697" s="41"/>
      <c r="B697" s="92">
        <v>4196</v>
      </c>
      <c r="C697" s="92"/>
      <c r="D697" s="108" t="s">
        <v>124</v>
      </c>
      <c r="E697" s="30"/>
      <c r="F697" s="400"/>
    </row>
    <row r="698" spans="1:6" ht="16.5" thickBot="1">
      <c r="A698" s="98"/>
      <c r="B698" s="45">
        <v>4199</v>
      </c>
      <c r="C698" s="45"/>
      <c r="D698" s="114" t="s">
        <v>66</v>
      </c>
      <c r="E698" s="25">
        <v>1000</v>
      </c>
      <c r="F698" s="400">
        <v>0</v>
      </c>
    </row>
    <row r="699" spans="1:6" ht="16.5" hidden="1" thickBot="1">
      <c r="A699" s="378">
        <v>42</v>
      </c>
      <c r="B699" s="52"/>
      <c r="C699" s="52"/>
      <c r="D699" s="53" t="s">
        <v>67</v>
      </c>
      <c r="E699" s="54">
        <f>SUM(E700)</f>
        <v>0</v>
      </c>
      <c r="F699" s="400">
        <f>SUM(F700)</f>
        <v>0</v>
      </c>
    </row>
    <row r="700" spans="1:6" ht="16.5" hidden="1" thickBot="1">
      <c r="A700" s="4">
        <v>421</v>
      </c>
      <c r="B700" s="32"/>
      <c r="C700" s="32"/>
      <c r="D700" s="58" t="s">
        <v>68</v>
      </c>
      <c r="E700" s="33">
        <f>SUM(E701)</f>
        <v>0</v>
      </c>
      <c r="F700" s="400">
        <f>SUM(F701)</f>
        <v>0</v>
      </c>
    </row>
    <row r="701" spans="1:6" ht="16.5" hidden="1" thickBot="1">
      <c r="A701" s="9"/>
      <c r="B701" s="13">
        <v>4215</v>
      </c>
      <c r="C701" s="13"/>
      <c r="D701" s="34" t="s">
        <v>69</v>
      </c>
      <c r="E701" s="30"/>
      <c r="F701" s="400"/>
    </row>
    <row r="702" spans="1:6" ht="16.5" hidden="1" thickBot="1">
      <c r="A702" s="9">
        <v>422</v>
      </c>
      <c r="B702" s="10"/>
      <c r="C702" s="75"/>
      <c r="D702" s="145" t="s">
        <v>70</v>
      </c>
      <c r="E702" s="56"/>
      <c r="F702" s="400"/>
    </row>
    <row r="703" spans="1:6" ht="16.5" hidden="1" thickBot="1">
      <c r="A703" s="9"/>
      <c r="B703" s="26">
        <v>4222</v>
      </c>
      <c r="C703" s="27"/>
      <c r="D703" s="118" t="s">
        <v>71</v>
      </c>
      <c r="E703" s="64"/>
      <c r="F703" s="400"/>
    </row>
    <row r="704" spans="1:6" ht="32.25" hidden="1" thickBot="1">
      <c r="A704" s="83">
        <v>43</v>
      </c>
      <c r="B704" s="119"/>
      <c r="C704" s="120"/>
      <c r="D704" s="154" t="s">
        <v>131</v>
      </c>
      <c r="E704" s="54">
        <f>SUM(E705+E721)</f>
        <v>0</v>
      </c>
      <c r="F704" s="400">
        <f>SUM(F705+F721)</f>
        <v>0</v>
      </c>
    </row>
    <row r="705" spans="1:6" ht="16.5" hidden="1" thickBot="1">
      <c r="A705" s="37">
        <v>431</v>
      </c>
      <c r="B705" s="96"/>
      <c r="C705" s="97"/>
      <c r="D705" s="122" t="s">
        <v>73</v>
      </c>
      <c r="E705" s="21">
        <f>SUM(E706+E707+E708+E709+E710+E711+E715)</f>
        <v>0</v>
      </c>
      <c r="F705" s="400">
        <f>SUM(F706+F707+F708+F709+F710+F711+F715)</f>
        <v>0</v>
      </c>
    </row>
    <row r="706" spans="1:6" ht="16.5" hidden="1" thickBot="1">
      <c r="A706" s="41"/>
      <c r="B706" s="92">
        <v>4312</v>
      </c>
      <c r="C706" s="123"/>
      <c r="D706" s="124" t="s">
        <v>74</v>
      </c>
      <c r="E706" s="155"/>
      <c r="F706" s="400"/>
    </row>
    <row r="707" spans="1:6" ht="16.5" hidden="1" thickBot="1">
      <c r="A707" s="41"/>
      <c r="B707" s="92">
        <v>4313</v>
      </c>
      <c r="C707" s="92"/>
      <c r="D707" s="124" t="s">
        <v>75</v>
      </c>
      <c r="E707" s="30"/>
      <c r="F707" s="400"/>
    </row>
    <row r="708" spans="1:6" ht="16.5" hidden="1" thickBot="1">
      <c r="A708" s="41"/>
      <c r="B708" s="92">
        <v>4314</v>
      </c>
      <c r="C708" s="92"/>
      <c r="D708" s="124" t="s">
        <v>76</v>
      </c>
      <c r="E708" s="30"/>
      <c r="F708" s="400"/>
    </row>
    <row r="709" spans="1:6" ht="16.5" hidden="1" thickBot="1">
      <c r="A709" s="41"/>
      <c r="B709" s="92">
        <v>4315</v>
      </c>
      <c r="C709" s="126"/>
      <c r="D709" s="127" t="s">
        <v>77</v>
      </c>
      <c r="E709" s="30"/>
      <c r="F709" s="400"/>
    </row>
    <row r="710" spans="1:6" ht="16.5" hidden="1" thickBot="1">
      <c r="A710" s="41"/>
      <c r="B710" s="92">
        <v>4316</v>
      </c>
      <c r="C710" s="92"/>
      <c r="D710" s="92" t="s">
        <v>78</v>
      </c>
      <c r="E710" s="30"/>
      <c r="F710" s="400"/>
    </row>
    <row r="711" spans="1:6" ht="16.5" hidden="1" thickBot="1">
      <c r="A711" s="41"/>
      <c r="B711" s="92">
        <v>4318</v>
      </c>
      <c r="C711" s="92"/>
      <c r="D711" s="92" t="s">
        <v>79</v>
      </c>
      <c r="E711" s="30">
        <f>SUM(E712+E713+E714)</f>
        <v>0</v>
      </c>
      <c r="F711" s="400">
        <f>SUM(F712+F713+F714)</f>
        <v>0</v>
      </c>
    </row>
    <row r="712" spans="1:6" ht="16.5" hidden="1" thickBot="1">
      <c r="A712" s="41"/>
      <c r="B712" s="71"/>
      <c r="C712" s="71">
        <v>43181</v>
      </c>
      <c r="D712" s="92" t="s">
        <v>79</v>
      </c>
      <c r="E712" s="15"/>
      <c r="F712" s="400"/>
    </row>
    <row r="713" spans="1:6" ht="16.5" hidden="1" thickBot="1">
      <c r="A713" s="41"/>
      <c r="B713" s="71"/>
      <c r="C713" s="71">
        <v>43181</v>
      </c>
      <c r="D713" s="71" t="s">
        <v>80</v>
      </c>
      <c r="E713" s="15"/>
      <c r="F713" s="400"/>
    </row>
    <row r="714" spans="1:6" ht="16.5" hidden="1" thickBot="1">
      <c r="A714" s="41"/>
      <c r="B714" s="71"/>
      <c r="C714" s="71">
        <v>43182</v>
      </c>
      <c r="D714" s="71" t="s">
        <v>81</v>
      </c>
      <c r="E714" s="15"/>
      <c r="F714" s="400"/>
    </row>
    <row r="715" spans="1:6" ht="16.5" hidden="1" thickBot="1">
      <c r="A715" s="41"/>
      <c r="B715" s="92">
        <v>4319</v>
      </c>
      <c r="C715" s="92"/>
      <c r="D715" s="92" t="s">
        <v>82</v>
      </c>
      <c r="E715" s="30">
        <f>SUM(E716+E717+E718+E719+E720)</f>
        <v>0</v>
      </c>
      <c r="F715" s="400">
        <f>SUM(F716+F717+F718+F719+F720)</f>
        <v>0</v>
      </c>
    </row>
    <row r="716" spans="1:6" ht="16.5" hidden="1" thickBot="1">
      <c r="A716" s="9"/>
      <c r="B716" s="16"/>
      <c r="C716" s="16">
        <v>43191</v>
      </c>
      <c r="D716" s="16" t="s">
        <v>83</v>
      </c>
      <c r="E716" s="30"/>
      <c r="F716" s="400"/>
    </row>
    <row r="717" spans="1:6" ht="16.5" hidden="1" thickBot="1">
      <c r="A717" s="9"/>
      <c r="B717" s="16"/>
      <c r="C717" s="16">
        <v>43192</v>
      </c>
      <c r="D717" s="16" t="s">
        <v>84</v>
      </c>
      <c r="E717" s="30"/>
      <c r="F717" s="400"/>
    </row>
    <row r="718" spans="1:6" ht="16.5" hidden="1" thickBot="1">
      <c r="A718" s="9"/>
      <c r="B718" s="16"/>
      <c r="C718" s="16">
        <v>43193</v>
      </c>
      <c r="D718" s="16" t="s">
        <v>85</v>
      </c>
      <c r="E718" s="30"/>
      <c r="F718" s="400"/>
    </row>
    <row r="719" spans="1:6" ht="16.5" hidden="1" thickBot="1">
      <c r="A719" s="9"/>
      <c r="B719" s="13"/>
      <c r="C719" s="16">
        <v>43194</v>
      </c>
      <c r="D719" s="13" t="s">
        <v>86</v>
      </c>
      <c r="E719" s="30"/>
      <c r="F719" s="400"/>
    </row>
    <row r="720" spans="1:6" ht="16.5" hidden="1" thickBot="1">
      <c r="A720" s="22"/>
      <c r="B720" s="48"/>
      <c r="C720" s="23">
        <v>43195</v>
      </c>
      <c r="D720" s="48" t="s">
        <v>87</v>
      </c>
      <c r="E720" s="128"/>
      <c r="F720" s="400"/>
    </row>
    <row r="721" spans="1:6" ht="16.5" hidden="1" thickBot="1">
      <c r="A721" s="37">
        <v>432</v>
      </c>
      <c r="B721" s="96"/>
      <c r="C721" s="97"/>
      <c r="D721" s="129" t="s">
        <v>88</v>
      </c>
      <c r="E721" s="21">
        <f>SUM(E722)</f>
        <v>0</v>
      </c>
      <c r="F721" s="400">
        <f>SUM(F722)</f>
        <v>0</v>
      </c>
    </row>
    <row r="722" spans="1:6" ht="16.5" hidden="1" thickBot="1">
      <c r="A722" s="41"/>
      <c r="B722" s="92">
        <v>4326</v>
      </c>
      <c r="C722" s="92"/>
      <c r="D722" s="92" t="s">
        <v>89</v>
      </c>
      <c r="E722" s="405">
        <f>SUM(E723+E724+E725+E726+E727+E728+E729+E730)</f>
        <v>0</v>
      </c>
      <c r="F722" s="400">
        <f>SUM(F723+F724+F725+F726+F727+F728+F729+F730)</f>
        <v>0</v>
      </c>
    </row>
    <row r="723" spans="1:6" ht="16.5" hidden="1" thickBot="1">
      <c r="A723" s="41"/>
      <c r="B723" s="92"/>
      <c r="C723" s="92">
        <v>43261</v>
      </c>
      <c r="D723" s="29" t="s">
        <v>90</v>
      </c>
      <c r="E723" s="406"/>
      <c r="F723" s="400"/>
    </row>
    <row r="724" spans="1:6" ht="16.5" hidden="1" thickBot="1">
      <c r="A724" s="41"/>
      <c r="B724" s="92"/>
      <c r="C724" s="92">
        <v>43262</v>
      </c>
      <c r="D724" s="92" t="s">
        <v>91</v>
      </c>
      <c r="E724" s="405"/>
      <c r="F724" s="400"/>
    </row>
    <row r="725" spans="1:6" ht="16.5" hidden="1" thickBot="1">
      <c r="A725" s="41"/>
      <c r="B725" s="92"/>
      <c r="C725" s="92">
        <v>43263</v>
      </c>
      <c r="D725" s="92" t="s">
        <v>92</v>
      </c>
      <c r="E725" s="405"/>
      <c r="F725" s="400"/>
    </row>
    <row r="726" spans="1:6" ht="16.5" hidden="1" thickBot="1">
      <c r="A726" s="41"/>
      <c r="B726" s="92"/>
      <c r="C726" s="92">
        <v>43264</v>
      </c>
      <c r="D726" s="92" t="s">
        <v>93</v>
      </c>
      <c r="E726" s="405"/>
      <c r="F726" s="400"/>
    </row>
    <row r="727" spans="1:6" ht="16.5" hidden="1" thickBot="1">
      <c r="A727" s="41"/>
      <c r="B727" s="92"/>
      <c r="C727" s="92">
        <v>43265</v>
      </c>
      <c r="D727" s="124" t="s">
        <v>94</v>
      </c>
      <c r="E727" s="405"/>
      <c r="F727" s="400"/>
    </row>
    <row r="728" spans="1:6" ht="16.5" hidden="1" thickBot="1">
      <c r="A728" s="41"/>
      <c r="B728" s="92"/>
      <c r="C728" s="92">
        <v>43266</v>
      </c>
      <c r="D728" s="92" t="s">
        <v>95</v>
      </c>
      <c r="E728" s="405"/>
      <c r="F728" s="400"/>
    </row>
    <row r="729" spans="1:6" ht="16.5" hidden="1" thickBot="1">
      <c r="A729" s="41"/>
      <c r="B729" s="71"/>
      <c r="C729" s="71">
        <v>43267</v>
      </c>
      <c r="D729" s="71" t="s">
        <v>96</v>
      </c>
      <c r="E729" s="407"/>
      <c r="F729" s="400"/>
    </row>
    <row r="730" spans="1:6" ht="16.5" hidden="1" thickBot="1">
      <c r="A730" s="133"/>
      <c r="B730" s="92"/>
      <c r="C730" s="92">
        <v>43268</v>
      </c>
      <c r="D730" s="92" t="s">
        <v>97</v>
      </c>
      <c r="E730" s="30"/>
      <c r="F730" s="400"/>
    </row>
    <row r="731" spans="1:6" ht="16.5" hidden="1" thickBot="1">
      <c r="A731" s="98"/>
      <c r="B731" s="104"/>
      <c r="C731" s="105">
        <v>43269</v>
      </c>
      <c r="D731" s="104" t="s">
        <v>98</v>
      </c>
      <c r="E731" s="128"/>
      <c r="F731" s="400"/>
    </row>
    <row r="732" spans="1:6" ht="16.5" thickBot="1">
      <c r="A732" s="83">
        <v>44</v>
      </c>
      <c r="B732" s="119"/>
      <c r="C732" s="120"/>
      <c r="D732" s="134" t="s">
        <v>99</v>
      </c>
      <c r="E732" s="54">
        <f>SUM(E733)</f>
        <v>2500</v>
      </c>
      <c r="F732" s="400">
        <f>SUM(F733)</f>
        <v>0</v>
      </c>
    </row>
    <row r="733" spans="1:6" ht="15">
      <c r="A733" s="41">
        <v>441</v>
      </c>
      <c r="B733" s="39"/>
      <c r="C733" s="156"/>
      <c r="D733" s="40" t="s">
        <v>100</v>
      </c>
      <c r="E733" s="33">
        <f>SUM(E734+E735+E744+E745+E746)</f>
        <v>2500</v>
      </c>
      <c r="F733" s="400">
        <f>SUM(F734+F735+F744+F745+F746)</f>
        <v>0</v>
      </c>
    </row>
    <row r="734" spans="1:6" ht="15" hidden="1">
      <c r="A734" s="41"/>
      <c r="B734" s="92">
        <v>4411</v>
      </c>
      <c r="C734" s="92"/>
      <c r="D734" s="92" t="s">
        <v>101</v>
      </c>
      <c r="E734" s="405"/>
      <c r="F734" s="400"/>
    </row>
    <row r="735" spans="1:6" ht="15" hidden="1">
      <c r="A735" s="41"/>
      <c r="B735" s="92">
        <v>4412</v>
      </c>
      <c r="C735" s="92"/>
      <c r="D735" s="29" t="s">
        <v>102</v>
      </c>
      <c r="E735" s="406">
        <f>SUM(E736+E737+E738+E739+E740+E741+E742+E743)</f>
        <v>0</v>
      </c>
      <c r="F735" s="400">
        <f>SUM(F736+F737+F738+F739+F740+F741+F742+F743)</f>
        <v>0</v>
      </c>
    </row>
    <row r="736" spans="1:6" ht="15" hidden="1">
      <c r="A736" s="41"/>
      <c r="B736" s="92"/>
      <c r="C736" s="92">
        <v>44121</v>
      </c>
      <c r="D736" s="92" t="s">
        <v>103</v>
      </c>
      <c r="E736" s="405"/>
      <c r="F736" s="400"/>
    </row>
    <row r="737" spans="1:6" ht="15" hidden="1">
      <c r="A737" s="41"/>
      <c r="B737" s="92"/>
      <c r="C737" s="92">
        <v>44122</v>
      </c>
      <c r="D737" s="29" t="s">
        <v>104</v>
      </c>
      <c r="E737" s="406"/>
      <c r="F737" s="400"/>
    </row>
    <row r="738" spans="1:6" ht="15" hidden="1">
      <c r="A738" s="41"/>
      <c r="B738" s="92"/>
      <c r="C738" s="92">
        <v>44123</v>
      </c>
      <c r="D738" s="92" t="s">
        <v>105</v>
      </c>
      <c r="E738" s="405"/>
      <c r="F738" s="400"/>
    </row>
    <row r="739" spans="1:6" ht="15" hidden="1">
      <c r="A739" s="41"/>
      <c r="B739" s="92"/>
      <c r="C739" s="92">
        <v>44124</v>
      </c>
      <c r="D739" s="92" t="s">
        <v>106</v>
      </c>
      <c r="E739" s="405"/>
      <c r="F739" s="400"/>
    </row>
    <row r="740" spans="1:6" ht="15" hidden="1">
      <c r="A740" s="41"/>
      <c r="B740" s="92"/>
      <c r="C740" s="92">
        <v>44125</v>
      </c>
      <c r="D740" s="92" t="s">
        <v>107</v>
      </c>
      <c r="E740" s="405"/>
      <c r="F740" s="400"/>
    </row>
    <row r="741" spans="1:6" ht="15" hidden="1">
      <c r="A741" s="41"/>
      <c r="B741" s="92"/>
      <c r="C741" s="92">
        <v>44126</v>
      </c>
      <c r="D741" s="92" t="s">
        <v>108</v>
      </c>
      <c r="E741" s="405"/>
      <c r="F741" s="400"/>
    </row>
    <row r="742" spans="1:6" ht="15" hidden="1">
      <c r="A742" s="41"/>
      <c r="B742" s="92"/>
      <c r="C742" s="92">
        <v>44127</v>
      </c>
      <c r="D742" s="92" t="s">
        <v>109</v>
      </c>
      <c r="E742" s="405"/>
      <c r="F742" s="400"/>
    </row>
    <row r="743" spans="1:6" ht="15" hidden="1">
      <c r="A743" s="41"/>
      <c r="B743" s="92"/>
      <c r="C743" s="92">
        <v>44128</v>
      </c>
      <c r="D743" s="92" t="s">
        <v>66</v>
      </c>
      <c r="E743" s="405"/>
      <c r="F743" s="400"/>
    </row>
    <row r="744" spans="1:6" ht="15" hidden="1">
      <c r="A744" s="41"/>
      <c r="B744" s="92">
        <v>4413</v>
      </c>
      <c r="C744" s="92"/>
      <c r="D744" s="92" t="s">
        <v>110</v>
      </c>
      <c r="E744" s="405"/>
      <c r="F744" s="400"/>
    </row>
    <row r="745" spans="1:6" ht="16.5" thickBot="1">
      <c r="A745" s="41"/>
      <c r="B745" s="92">
        <v>4415</v>
      </c>
      <c r="C745" s="92"/>
      <c r="D745" s="92" t="s">
        <v>111</v>
      </c>
      <c r="E745" s="405">
        <v>2500</v>
      </c>
      <c r="F745" s="400">
        <v>0</v>
      </c>
    </row>
    <row r="746" spans="1:6" ht="16.5" hidden="1" thickBot="1">
      <c r="A746" s="41"/>
      <c r="B746" s="71">
        <v>4416</v>
      </c>
      <c r="C746" s="71"/>
      <c r="D746" s="71" t="s">
        <v>112</v>
      </c>
      <c r="E746" s="407"/>
      <c r="F746" s="400"/>
    </row>
    <row r="747" spans="1:6" ht="16.5" thickBot="1">
      <c r="A747" s="73">
        <v>45</v>
      </c>
      <c r="B747" s="260"/>
      <c r="C747" s="260"/>
      <c r="D747" s="74" t="s">
        <v>234</v>
      </c>
      <c r="E747" s="408">
        <f>SUM(E748)</f>
        <v>10000</v>
      </c>
      <c r="F747" s="400">
        <f>SUM(F748)</f>
        <v>0</v>
      </c>
    </row>
    <row r="748" spans="1:6" ht="15">
      <c r="A748" s="259">
        <v>451</v>
      </c>
      <c r="B748" s="78"/>
      <c r="C748" s="78"/>
      <c r="D748" s="11" t="s">
        <v>242</v>
      </c>
      <c r="E748" s="409">
        <f>SUM(E749+E750+E751+E752)</f>
        <v>10000</v>
      </c>
      <c r="F748" s="400">
        <f>SUM(F749+F750+F751+F752)</f>
        <v>0</v>
      </c>
    </row>
    <row r="749" spans="1:8" ht="16.5" thickBot="1">
      <c r="A749" s="251"/>
      <c r="B749" s="13">
        <v>4511</v>
      </c>
      <c r="C749" s="13"/>
      <c r="D749" s="13" t="s">
        <v>289</v>
      </c>
      <c r="E749" s="299">
        <v>10000</v>
      </c>
      <c r="F749" s="400">
        <v>0</v>
      </c>
      <c r="G749" s="466" t="s">
        <v>326</v>
      </c>
      <c r="H749" s="467"/>
    </row>
    <row r="750" spans="1:6" ht="16.5" hidden="1" thickBot="1">
      <c r="A750" s="251"/>
      <c r="B750" s="13">
        <v>4512</v>
      </c>
      <c r="C750" s="13"/>
      <c r="D750" s="13" t="s">
        <v>290</v>
      </c>
      <c r="E750" s="410"/>
      <c r="F750" s="400"/>
    </row>
    <row r="751" spans="1:6" ht="16.5" hidden="1" thickBot="1">
      <c r="A751" s="251"/>
      <c r="B751" s="13">
        <v>4513</v>
      </c>
      <c r="C751" s="13"/>
      <c r="D751" s="13" t="s">
        <v>291</v>
      </c>
      <c r="E751" s="410"/>
      <c r="F751" s="400"/>
    </row>
    <row r="752" spans="1:6" ht="16.5" hidden="1" thickBot="1">
      <c r="A752" s="251"/>
      <c r="B752" s="13">
        <v>4515</v>
      </c>
      <c r="C752" s="13"/>
      <c r="D752" s="13" t="s">
        <v>292</v>
      </c>
      <c r="E752" s="410"/>
      <c r="F752" s="400"/>
    </row>
    <row r="753" spans="1:6" ht="15" customHeight="1" thickBot="1">
      <c r="A753" s="37">
        <v>46</v>
      </c>
      <c r="B753" s="96"/>
      <c r="C753" s="96"/>
      <c r="D753" s="157" t="s">
        <v>113</v>
      </c>
      <c r="E753" s="21">
        <f>E754+E759+E761</f>
        <v>2434500</v>
      </c>
      <c r="F753" s="400">
        <f>F754+F759+F761</f>
        <v>3789688.41</v>
      </c>
    </row>
    <row r="754" spans="1:6" ht="15" customHeight="1">
      <c r="A754" s="239">
        <v>461</v>
      </c>
      <c r="B754" s="39"/>
      <c r="C754" s="39"/>
      <c r="D754" s="90" t="s">
        <v>114</v>
      </c>
      <c r="E754" s="33">
        <f>SUM(E755+E758)</f>
        <v>1035000</v>
      </c>
      <c r="F754" s="400">
        <f>SUM(F755+F758)</f>
        <v>619975.5199999999</v>
      </c>
    </row>
    <row r="755" spans="1:6" ht="15" customHeight="1">
      <c r="A755" s="41"/>
      <c r="B755" s="92">
        <v>4611</v>
      </c>
      <c r="C755" s="92"/>
      <c r="D755" s="92" t="s">
        <v>115</v>
      </c>
      <c r="E755" s="30">
        <f>E756+E757</f>
        <v>535000</v>
      </c>
      <c r="F755" s="400">
        <f>F756+F757</f>
        <v>599316.19</v>
      </c>
    </row>
    <row r="756" spans="1:6" ht="15" customHeight="1">
      <c r="A756" s="41"/>
      <c r="B756" s="92"/>
      <c r="C756" s="92">
        <v>46111</v>
      </c>
      <c r="D756" s="112" t="s">
        <v>270</v>
      </c>
      <c r="E756" s="30">
        <v>525000</v>
      </c>
      <c r="F756" s="400">
        <v>379316.19</v>
      </c>
    </row>
    <row r="757" spans="1:6" ht="15" customHeight="1">
      <c r="A757" s="41"/>
      <c r="B757" s="92"/>
      <c r="C757" s="92">
        <v>46112</v>
      </c>
      <c r="D757" s="92" t="s">
        <v>271</v>
      </c>
      <c r="E757" s="30">
        <v>10000</v>
      </c>
      <c r="F757" s="400">
        <v>220000</v>
      </c>
    </row>
    <row r="758" spans="1:6" ht="15" customHeight="1" thickBot="1">
      <c r="A758" s="98"/>
      <c r="B758" s="104">
        <v>4612</v>
      </c>
      <c r="C758" s="105"/>
      <c r="D758" s="104" t="s">
        <v>287</v>
      </c>
      <c r="E758" s="128">
        <v>500000</v>
      </c>
      <c r="F758" s="400">
        <v>20659.33</v>
      </c>
    </row>
    <row r="759" spans="1:6" ht="16.5" hidden="1" thickBot="1">
      <c r="A759" s="9">
        <v>462</v>
      </c>
      <c r="B759" s="10"/>
      <c r="C759" s="75"/>
      <c r="D759" s="11" t="s">
        <v>116</v>
      </c>
      <c r="E759" s="56">
        <f>E760</f>
        <v>0</v>
      </c>
      <c r="F759" s="400">
        <f>F760</f>
        <v>0</v>
      </c>
    </row>
    <row r="760" spans="1:6" ht="16.5" hidden="1" thickBot="1">
      <c r="A760" s="22"/>
      <c r="B760" s="48">
        <v>4621</v>
      </c>
      <c r="C760" s="49"/>
      <c r="D760" s="48" t="s">
        <v>117</v>
      </c>
      <c r="E760" s="128">
        <v>0</v>
      </c>
      <c r="F760" s="400">
        <v>0</v>
      </c>
    </row>
    <row r="761" spans="1:6" ht="15">
      <c r="A761" s="37">
        <v>463</v>
      </c>
      <c r="B761" s="96"/>
      <c r="C761" s="97"/>
      <c r="D761" s="90" t="s">
        <v>118</v>
      </c>
      <c r="E761" s="21">
        <f>SUM(E762)</f>
        <v>1399500</v>
      </c>
      <c r="F761" s="400">
        <f>SUM(F762)</f>
        <v>3169712.89</v>
      </c>
    </row>
    <row r="762" spans="1:6" ht="16.5" thickBot="1">
      <c r="A762" s="98"/>
      <c r="B762" s="45">
        <v>4631</v>
      </c>
      <c r="C762" s="45"/>
      <c r="D762" s="46" t="s">
        <v>118</v>
      </c>
      <c r="E762" s="25">
        <v>1399500</v>
      </c>
      <c r="F762" s="400">
        <v>3169712.89</v>
      </c>
    </row>
    <row r="763" spans="1:6" ht="16.5" thickBot="1">
      <c r="A763" s="83">
        <v>47</v>
      </c>
      <c r="B763" s="119"/>
      <c r="C763" s="120"/>
      <c r="D763" s="134" t="s">
        <v>119</v>
      </c>
      <c r="E763" s="54">
        <f>SUM(E764+E765)</f>
        <v>10000</v>
      </c>
      <c r="F763" s="400">
        <f>SUM(F764+F765)</f>
        <v>5000</v>
      </c>
    </row>
    <row r="764" spans="1:6" ht="15">
      <c r="A764" s="41"/>
      <c r="B764" s="112">
        <v>4711</v>
      </c>
      <c r="C764" s="112"/>
      <c r="D764" s="113" t="s">
        <v>120</v>
      </c>
      <c r="E764" s="56">
        <v>5000</v>
      </c>
      <c r="F764" s="400">
        <v>5000</v>
      </c>
    </row>
    <row r="765" spans="1:6" ht="16.5" thickBot="1">
      <c r="A765" s="98"/>
      <c r="B765" s="45">
        <v>4721</v>
      </c>
      <c r="C765" s="45"/>
      <c r="D765" s="46" t="s">
        <v>121</v>
      </c>
      <c r="E765" s="99">
        <v>5000</v>
      </c>
      <c r="F765" s="401">
        <v>0</v>
      </c>
    </row>
    <row r="766" spans="1:6" ht="16.5" thickBot="1">
      <c r="A766" s="440" t="s">
        <v>132</v>
      </c>
      <c r="B766" s="470" t="s">
        <v>133</v>
      </c>
      <c r="C766" s="471"/>
      <c r="D766" s="471"/>
      <c r="E766" s="472"/>
      <c r="F766" s="385"/>
    </row>
    <row r="767" spans="1:6" ht="16.5" thickBot="1">
      <c r="A767" s="470" t="s">
        <v>7</v>
      </c>
      <c r="B767" s="471"/>
      <c r="C767" s="472"/>
      <c r="D767" s="416" t="s">
        <v>6</v>
      </c>
      <c r="E767" s="417" t="s">
        <v>314</v>
      </c>
      <c r="F767" s="289" t="s">
        <v>282</v>
      </c>
    </row>
    <row r="768" spans="1:6" ht="16.5" thickBot="1">
      <c r="A768" s="422">
        <v>4</v>
      </c>
      <c r="B768" s="423"/>
      <c r="C768" s="423"/>
      <c r="D768" s="424" t="s">
        <v>8</v>
      </c>
      <c r="E768" s="441">
        <f>SUM(E769+E830+E835+E863+E884+E891)</f>
        <v>99200</v>
      </c>
      <c r="F768" s="282">
        <f>SUM(F769+F830+F835+F863+F884+F891)</f>
        <v>45009.670000000006</v>
      </c>
    </row>
    <row r="769" spans="1:6" ht="16.5" thickBot="1">
      <c r="A769" s="37">
        <v>41</v>
      </c>
      <c r="B769" s="87"/>
      <c r="C769" s="87"/>
      <c r="D769" s="88" t="s">
        <v>9</v>
      </c>
      <c r="E769" s="89">
        <f>SUM(E770+E776+E782+E794+E810+E814+E818+E822)</f>
        <v>98200</v>
      </c>
      <c r="F769" s="282">
        <f>SUM(F770+F776+F782+F794+F810+F814+F818+F822)</f>
        <v>45009.670000000006</v>
      </c>
    </row>
    <row r="770" spans="1:6" ht="15">
      <c r="A770" s="37">
        <v>411</v>
      </c>
      <c r="B770" s="39"/>
      <c r="C770" s="39"/>
      <c r="D770" s="90" t="s">
        <v>10</v>
      </c>
      <c r="E770" s="91">
        <f>SUM(E771+E772+E773+E774+E775)</f>
        <v>86200</v>
      </c>
      <c r="F770" s="282">
        <f>SUM(F771+F772+F773+F774+F775)</f>
        <v>40699.73</v>
      </c>
    </row>
    <row r="771" spans="1:6" ht="15">
      <c r="A771" s="41"/>
      <c r="B771" s="92">
        <v>4111</v>
      </c>
      <c r="C771" s="92"/>
      <c r="D771" s="29" t="s">
        <v>11</v>
      </c>
      <c r="E771" s="93">
        <v>52200</v>
      </c>
      <c r="F771" s="282">
        <v>40699.73</v>
      </c>
    </row>
    <row r="772" spans="1:6" ht="15">
      <c r="A772" s="41"/>
      <c r="B772" s="92">
        <v>4112</v>
      </c>
      <c r="C772" s="92"/>
      <c r="D772" s="29" t="s">
        <v>12</v>
      </c>
      <c r="E772" s="93">
        <v>7050</v>
      </c>
      <c r="F772" s="282">
        <v>0</v>
      </c>
    </row>
    <row r="773" spans="1:6" ht="15">
      <c r="A773" s="41"/>
      <c r="B773" s="92">
        <v>4113</v>
      </c>
      <c r="C773" s="92"/>
      <c r="D773" s="29" t="s">
        <v>13</v>
      </c>
      <c r="E773" s="93">
        <v>18700</v>
      </c>
      <c r="F773" s="282">
        <v>0</v>
      </c>
    </row>
    <row r="774" spans="1:6" ht="15">
      <c r="A774" s="41"/>
      <c r="B774" s="92">
        <v>4114</v>
      </c>
      <c r="C774" s="92"/>
      <c r="D774" s="29" t="s">
        <v>14</v>
      </c>
      <c r="E774" s="93">
        <v>7300</v>
      </c>
      <c r="F774" s="282">
        <v>0</v>
      </c>
    </row>
    <row r="775" spans="1:6" ht="16.5" thickBot="1">
      <c r="A775" s="41"/>
      <c r="B775" s="71">
        <v>4115</v>
      </c>
      <c r="C775" s="71"/>
      <c r="D775" s="94" t="s">
        <v>15</v>
      </c>
      <c r="E775" s="95">
        <v>950</v>
      </c>
      <c r="F775" s="282">
        <v>0</v>
      </c>
    </row>
    <row r="776" spans="1:6" ht="15">
      <c r="A776" s="37">
        <v>412</v>
      </c>
      <c r="B776" s="96"/>
      <c r="C776" s="97"/>
      <c r="D776" s="90" t="s">
        <v>16</v>
      </c>
      <c r="E776" s="89">
        <f>SUM(E777+E778+E779)</f>
        <v>5000</v>
      </c>
      <c r="F776" s="282">
        <f>SUM(F777+F778+F779)</f>
        <v>3736.4</v>
      </c>
    </row>
    <row r="777" spans="1:6" ht="15" hidden="1">
      <c r="A777" s="41"/>
      <c r="B777" s="92">
        <v>4125</v>
      </c>
      <c r="C777" s="92"/>
      <c r="D777" s="29" t="s">
        <v>17</v>
      </c>
      <c r="E777" s="93"/>
      <c r="F777" s="282"/>
    </row>
    <row r="778" spans="1:6" ht="15" hidden="1">
      <c r="A778" s="41"/>
      <c r="B778" s="92">
        <v>4126</v>
      </c>
      <c r="C778" s="92"/>
      <c r="D778" s="29" t="s">
        <v>18</v>
      </c>
      <c r="E778" s="93"/>
      <c r="F778" s="282"/>
    </row>
    <row r="779" spans="1:6" ht="15">
      <c r="A779" s="41"/>
      <c r="B779" s="92">
        <v>4127</v>
      </c>
      <c r="C779" s="92"/>
      <c r="D779" s="29" t="s">
        <v>19</v>
      </c>
      <c r="E779" s="93">
        <f>SUM(E780+E781)</f>
        <v>5000</v>
      </c>
      <c r="F779" s="282">
        <f>SUM(F780+F781)</f>
        <v>3736.4</v>
      </c>
    </row>
    <row r="780" spans="1:6" ht="15">
      <c r="A780" s="41"/>
      <c r="B780" s="92"/>
      <c r="C780" s="92">
        <v>41271</v>
      </c>
      <c r="D780" s="29" t="s">
        <v>19</v>
      </c>
      <c r="E780" s="93">
        <v>5000</v>
      </c>
      <c r="F780" s="282">
        <v>3736.4</v>
      </c>
    </row>
    <row r="781" spans="1:6" ht="16.5" hidden="1" thickBot="1">
      <c r="A781" s="98"/>
      <c r="B781" s="45"/>
      <c r="C781" s="45">
        <v>41272</v>
      </c>
      <c r="D781" s="46" t="s">
        <v>20</v>
      </c>
      <c r="E781" s="99"/>
      <c r="F781" s="282"/>
    </row>
    <row r="782" spans="1:6" ht="15">
      <c r="A782" s="41">
        <v>413</v>
      </c>
      <c r="B782" s="43"/>
      <c r="C782" s="100"/>
      <c r="D782" s="101" t="s">
        <v>21</v>
      </c>
      <c r="E782" s="102">
        <f>SUM(E783+E788+E791+E792+E793)</f>
        <v>1900</v>
      </c>
      <c r="F782" s="282">
        <f>SUM(F783+F788+F791+F792+F793)</f>
        <v>573.54</v>
      </c>
    </row>
    <row r="783" spans="1:6" ht="15">
      <c r="A783" s="41"/>
      <c r="B783" s="92">
        <v>4131</v>
      </c>
      <c r="C783" s="92"/>
      <c r="D783" s="29" t="s">
        <v>22</v>
      </c>
      <c r="E783" s="93">
        <f>SUM(E784+E785+E786+E787)</f>
        <v>1000</v>
      </c>
      <c r="F783" s="282">
        <f>SUM(F784+F785+F786+F787)</f>
        <v>573.54</v>
      </c>
    </row>
    <row r="784" spans="1:6" ht="15">
      <c r="A784" s="41"/>
      <c r="B784" s="92"/>
      <c r="C784" s="92">
        <v>41311</v>
      </c>
      <c r="D784" s="29" t="s">
        <v>23</v>
      </c>
      <c r="E784" s="93">
        <v>1000</v>
      </c>
      <c r="F784" s="282">
        <v>573.54</v>
      </c>
    </row>
    <row r="785" spans="1:6" ht="15" hidden="1">
      <c r="A785" s="41"/>
      <c r="B785" s="92"/>
      <c r="C785" s="92">
        <v>41312</v>
      </c>
      <c r="D785" s="29" t="s">
        <v>24</v>
      </c>
      <c r="E785" s="93"/>
      <c r="F785" s="282"/>
    </row>
    <row r="786" spans="1:6" ht="15" hidden="1">
      <c r="A786" s="41"/>
      <c r="B786" s="92"/>
      <c r="C786" s="92">
        <v>41313</v>
      </c>
      <c r="D786" s="29" t="s">
        <v>25</v>
      </c>
      <c r="E786" s="93"/>
      <c r="F786" s="282"/>
    </row>
    <row r="787" spans="1:6" ht="15" hidden="1">
      <c r="A787" s="41"/>
      <c r="B787" s="92"/>
      <c r="C787" s="92">
        <v>41315</v>
      </c>
      <c r="D787" s="29" t="s">
        <v>26</v>
      </c>
      <c r="E787" s="93"/>
      <c r="F787" s="282"/>
    </row>
    <row r="788" spans="1:6" ht="15">
      <c r="A788" s="41"/>
      <c r="B788" s="92">
        <v>4133</v>
      </c>
      <c r="C788" s="92"/>
      <c r="D788" s="29" t="s">
        <v>27</v>
      </c>
      <c r="E788" s="93">
        <f>SUM(E789+E790)</f>
        <v>600</v>
      </c>
      <c r="F788" s="282">
        <f>SUM(F789+F790)</f>
        <v>0</v>
      </c>
    </row>
    <row r="789" spans="1:6" ht="15">
      <c r="A789" s="41"/>
      <c r="B789" s="92"/>
      <c r="C789" s="92">
        <v>41331</v>
      </c>
      <c r="D789" s="29" t="s">
        <v>28</v>
      </c>
      <c r="E789" s="30">
        <v>300</v>
      </c>
      <c r="F789" s="282">
        <v>0</v>
      </c>
    </row>
    <row r="790" spans="1:6" ht="15">
      <c r="A790" s="41"/>
      <c r="B790" s="92"/>
      <c r="C790" s="92">
        <v>41332</v>
      </c>
      <c r="D790" s="29" t="s">
        <v>27</v>
      </c>
      <c r="E790" s="93">
        <v>300</v>
      </c>
      <c r="F790" s="282">
        <v>0</v>
      </c>
    </row>
    <row r="791" spans="1:6" ht="15" hidden="1">
      <c r="A791" s="41"/>
      <c r="B791" s="92">
        <v>4134</v>
      </c>
      <c r="C791" s="92"/>
      <c r="D791" s="29" t="s">
        <v>29</v>
      </c>
      <c r="E791" s="93"/>
      <c r="F791" s="282"/>
    </row>
    <row r="792" spans="1:6" ht="15" hidden="1">
      <c r="A792" s="41"/>
      <c r="B792" s="92">
        <v>4135</v>
      </c>
      <c r="C792" s="92"/>
      <c r="D792" s="29" t="s">
        <v>30</v>
      </c>
      <c r="E792" s="93"/>
      <c r="F792" s="282"/>
    </row>
    <row r="793" spans="1:6" ht="16.5" thickBot="1">
      <c r="A793" s="98"/>
      <c r="B793" s="45">
        <v>4139</v>
      </c>
      <c r="C793" s="45"/>
      <c r="D793" s="46" t="s">
        <v>31</v>
      </c>
      <c r="E793" s="99">
        <v>300</v>
      </c>
      <c r="F793" s="282">
        <v>0</v>
      </c>
    </row>
    <row r="794" spans="1:6" ht="15">
      <c r="A794" s="37">
        <v>414</v>
      </c>
      <c r="B794" s="103"/>
      <c r="C794" s="103"/>
      <c r="D794" s="90" t="s">
        <v>32</v>
      </c>
      <c r="E794" s="91">
        <f>SUM(E795+E796+E797+E800+E801+E802+E803+E804+E805)</f>
        <v>3600</v>
      </c>
      <c r="F794" s="282">
        <f>SUM(F795+F796+F797+F800+F801+F802+F803+F804+F805)</f>
        <v>0</v>
      </c>
    </row>
    <row r="795" spans="1:6" ht="15">
      <c r="A795" s="41"/>
      <c r="B795" s="92">
        <v>4141</v>
      </c>
      <c r="C795" s="92"/>
      <c r="D795" s="92" t="s">
        <v>33</v>
      </c>
      <c r="E795" s="93">
        <v>300</v>
      </c>
      <c r="F795" s="282">
        <v>0</v>
      </c>
    </row>
    <row r="796" spans="1:6" ht="15">
      <c r="A796" s="41"/>
      <c r="B796" s="92">
        <v>4142</v>
      </c>
      <c r="C796" s="92"/>
      <c r="D796" s="92" t="s">
        <v>34</v>
      </c>
      <c r="E796" s="93">
        <v>300</v>
      </c>
      <c r="F796" s="282">
        <v>0</v>
      </c>
    </row>
    <row r="797" spans="1:6" ht="15" hidden="1">
      <c r="A797" s="41"/>
      <c r="B797" s="92">
        <v>4143</v>
      </c>
      <c r="C797" s="92"/>
      <c r="D797" s="92" t="s">
        <v>35</v>
      </c>
      <c r="E797" s="93">
        <f>E798+E799</f>
        <v>0</v>
      </c>
      <c r="F797" s="282">
        <f>F798+F799</f>
        <v>0</v>
      </c>
    </row>
    <row r="798" spans="1:6" ht="15" hidden="1">
      <c r="A798" s="41"/>
      <c r="B798" s="92"/>
      <c r="C798" s="92">
        <v>41431</v>
      </c>
      <c r="D798" s="92" t="s">
        <v>36</v>
      </c>
      <c r="E798" s="93"/>
      <c r="F798" s="282"/>
    </row>
    <row r="799" spans="1:6" ht="15" hidden="1">
      <c r="A799" s="41"/>
      <c r="B799" s="92"/>
      <c r="C799" s="92">
        <v>41432</v>
      </c>
      <c r="D799" s="92" t="s">
        <v>37</v>
      </c>
      <c r="E799" s="93"/>
      <c r="F799" s="282"/>
    </row>
    <row r="800" spans="1:6" ht="15" hidden="1">
      <c r="A800" s="41"/>
      <c r="B800" s="92">
        <v>4144</v>
      </c>
      <c r="C800" s="92"/>
      <c r="D800" s="29" t="s">
        <v>123</v>
      </c>
      <c r="E800" s="93"/>
      <c r="F800" s="282"/>
    </row>
    <row r="801" spans="1:6" ht="15" hidden="1">
      <c r="A801" s="41"/>
      <c r="B801" s="92">
        <v>4145</v>
      </c>
      <c r="C801" s="92"/>
      <c r="D801" s="29" t="s">
        <v>39</v>
      </c>
      <c r="E801" s="93"/>
      <c r="F801" s="282"/>
    </row>
    <row r="802" spans="1:6" ht="15" hidden="1">
      <c r="A802" s="41"/>
      <c r="B802" s="92">
        <v>4146</v>
      </c>
      <c r="C802" s="92"/>
      <c r="D802" s="29" t="s">
        <v>40</v>
      </c>
      <c r="E802" s="93"/>
      <c r="F802" s="282"/>
    </row>
    <row r="803" spans="1:6" ht="15">
      <c r="A803" s="41"/>
      <c r="B803" s="92">
        <v>4147</v>
      </c>
      <c r="C803" s="92"/>
      <c r="D803" s="29" t="s">
        <v>41</v>
      </c>
      <c r="E803" s="30">
        <v>2000</v>
      </c>
      <c r="F803" s="282">
        <v>0</v>
      </c>
    </row>
    <row r="804" spans="1:6" ht="15" hidden="1">
      <c r="A804" s="41"/>
      <c r="B804" s="92">
        <v>4148</v>
      </c>
      <c r="C804" s="92"/>
      <c r="D804" s="29" t="s">
        <v>42</v>
      </c>
      <c r="E804" s="93"/>
      <c r="F804" s="282"/>
    </row>
    <row r="805" spans="1:6" ht="15">
      <c r="A805" s="41"/>
      <c r="B805" s="92">
        <v>4149</v>
      </c>
      <c r="C805" s="92"/>
      <c r="D805" s="29" t="s">
        <v>43</v>
      </c>
      <c r="E805" s="30">
        <f>SUM(E806+E807+E808+E809)</f>
        <v>1000</v>
      </c>
      <c r="F805" s="282">
        <f>SUM(F806+F807+F808+F809)</f>
        <v>0</v>
      </c>
    </row>
    <row r="806" spans="1:6" ht="15">
      <c r="A806" s="41"/>
      <c r="B806" s="92"/>
      <c r="C806" s="92">
        <v>41491</v>
      </c>
      <c r="D806" s="29" t="s">
        <v>43</v>
      </c>
      <c r="E806" s="93">
        <v>500</v>
      </c>
      <c r="F806" s="282">
        <v>0</v>
      </c>
    </row>
    <row r="807" spans="1:6" ht="16.5" thickBot="1">
      <c r="A807" s="41"/>
      <c r="B807" s="92"/>
      <c r="C807" s="92">
        <v>41492</v>
      </c>
      <c r="D807" s="29" t="s">
        <v>44</v>
      </c>
      <c r="E807" s="93">
        <v>500</v>
      </c>
      <c r="F807" s="282">
        <v>0</v>
      </c>
    </row>
    <row r="808" spans="1:6" ht="16.5" hidden="1" thickBot="1">
      <c r="A808" s="41"/>
      <c r="B808" s="92"/>
      <c r="C808" s="92">
        <v>41493</v>
      </c>
      <c r="D808" s="29" t="s">
        <v>45</v>
      </c>
      <c r="E808" s="93"/>
      <c r="F808" s="282"/>
    </row>
    <row r="809" spans="1:6" ht="16.5" hidden="1" thickBot="1">
      <c r="A809" s="98"/>
      <c r="B809" s="104"/>
      <c r="C809" s="105">
        <v>41494</v>
      </c>
      <c r="D809" s="106" t="s">
        <v>46</v>
      </c>
      <c r="E809" s="107"/>
      <c r="F809" s="282"/>
    </row>
    <row r="810" spans="1:6" ht="15">
      <c r="A810" s="37">
        <v>415</v>
      </c>
      <c r="B810" s="96"/>
      <c r="C810" s="97"/>
      <c r="D810" s="90" t="s">
        <v>47</v>
      </c>
      <c r="E810" s="89">
        <f>SUM(E811+E812+E813)</f>
        <v>500</v>
      </c>
      <c r="F810" s="282">
        <f>SUM(F811+F812+F813)</f>
        <v>0</v>
      </c>
    </row>
    <row r="811" spans="1:6" ht="15" hidden="1">
      <c r="A811" s="41"/>
      <c r="B811" s="92">
        <v>4151</v>
      </c>
      <c r="C811" s="92"/>
      <c r="D811" s="108" t="s">
        <v>48</v>
      </c>
      <c r="E811" s="93"/>
      <c r="F811" s="282"/>
    </row>
    <row r="812" spans="1:6" ht="15" hidden="1">
      <c r="A812" s="41"/>
      <c r="B812" s="92">
        <v>4152</v>
      </c>
      <c r="C812" s="92"/>
      <c r="D812" s="108" t="s">
        <v>49</v>
      </c>
      <c r="E812" s="93"/>
      <c r="F812" s="282"/>
    </row>
    <row r="813" spans="1:6" ht="16.5" thickBot="1">
      <c r="A813" s="98"/>
      <c r="B813" s="45">
        <v>4153</v>
      </c>
      <c r="C813" s="109"/>
      <c r="D813" s="45" t="s">
        <v>50</v>
      </c>
      <c r="E813" s="99">
        <v>500</v>
      </c>
      <c r="F813" s="282">
        <v>0</v>
      </c>
    </row>
    <row r="814" spans="1:6" ht="16.5" hidden="1" thickBot="1">
      <c r="A814" s="37">
        <v>416</v>
      </c>
      <c r="B814" s="110"/>
      <c r="C814" s="110"/>
      <c r="D814" s="90" t="s">
        <v>51</v>
      </c>
      <c r="E814" s="89">
        <f>SUM(E815)</f>
        <v>0</v>
      </c>
      <c r="F814" s="282">
        <f>SUM(F815)</f>
        <v>0</v>
      </c>
    </row>
    <row r="815" spans="1:6" ht="16.5" hidden="1" thickBot="1">
      <c r="A815" s="98"/>
      <c r="B815" s="45">
        <v>4162</v>
      </c>
      <c r="C815" s="45"/>
      <c r="D815" s="46" t="s">
        <v>52</v>
      </c>
      <c r="E815" s="99"/>
      <c r="F815" s="282"/>
    </row>
    <row r="816" spans="1:6" ht="16.5" hidden="1" thickBot="1">
      <c r="A816" s="41">
        <v>417</v>
      </c>
      <c r="B816" s="38"/>
      <c r="C816" s="39"/>
      <c r="D816" s="40" t="s">
        <v>53</v>
      </c>
      <c r="E816" s="91">
        <f>SUM(E817)</f>
        <v>0</v>
      </c>
      <c r="F816" s="282">
        <f>SUM(F817)</f>
        <v>0</v>
      </c>
    </row>
    <row r="817" spans="1:6" ht="16.5" hidden="1" thickBot="1">
      <c r="A817" s="41"/>
      <c r="B817" s="42">
        <v>4171</v>
      </c>
      <c r="C817" s="43"/>
      <c r="D817" s="31" t="s">
        <v>54</v>
      </c>
      <c r="E817" s="111"/>
      <c r="F817" s="282"/>
    </row>
    <row r="818" spans="1:6" ht="16.5" hidden="1" thickBot="1">
      <c r="A818" s="37">
        <v>418</v>
      </c>
      <c r="B818" s="110"/>
      <c r="C818" s="39"/>
      <c r="D818" s="90" t="s">
        <v>55</v>
      </c>
      <c r="E818" s="89">
        <f>SUM(E819)</f>
        <v>0</v>
      </c>
      <c r="F818" s="282">
        <f>SUM(F819)</f>
        <v>0</v>
      </c>
    </row>
    <row r="819" spans="1:6" ht="16.5" hidden="1" thickBot="1">
      <c r="A819" s="41"/>
      <c r="B819" s="92">
        <v>4181</v>
      </c>
      <c r="C819" s="112"/>
      <c r="D819" s="113" t="s">
        <v>56</v>
      </c>
      <c r="E819" s="93">
        <f>SUM(E820+E821)</f>
        <v>0</v>
      </c>
      <c r="F819" s="282">
        <f>SUM(F820+F821)</f>
        <v>0</v>
      </c>
    </row>
    <row r="820" spans="1:6" ht="16.5" hidden="1" thickBot="1">
      <c r="A820" s="41"/>
      <c r="B820" s="92"/>
      <c r="C820" s="92">
        <v>41811</v>
      </c>
      <c r="D820" s="29" t="s">
        <v>57</v>
      </c>
      <c r="E820" s="93"/>
      <c r="F820" s="282"/>
    </row>
    <row r="821" spans="1:6" ht="16.5" hidden="1" thickBot="1">
      <c r="A821" s="98"/>
      <c r="B821" s="104"/>
      <c r="C821" s="105">
        <v>41812</v>
      </c>
      <c r="D821" s="106" t="s">
        <v>58</v>
      </c>
      <c r="E821" s="107"/>
      <c r="F821" s="282"/>
    </row>
    <row r="822" spans="1:6" ht="15">
      <c r="A822" s="37">
        <v>419</v>
      </c>
      <c r="B822" s="96"/>
      <c r="C822" s="97"/>
      <c r="D822" s="90" t="s">
        <v>59</v>
      </c>
      <c r="E822" s="89">
        <f>SUM(E823+E824+E825+E826+E827+E828+E829)</f>
        <v>1000</v>
      </c>
      <c r="F822" s="282">
        <f>SUM(F823+F824+F825+F826+F827+F828+F829)</f>
        <v>0</v>
      </c>
    </row>
    <row r="823" spans="1:6" ht="15">
      <c r="A823" s="41"/>
      <c r="B823" s="92">
        <v>4191</v>
      </c>
      <c r="C823" s="92"/>
      <c r="D823" s="108" t="s">
        <v>60</v>
      </c>
      <c r="E823" s="30">
        <v>500</v>
      </c>
      <c r="F823" s="282">
        <v>0</v>
      </c>
    </row>
    <row r="824" spans="1:6" ht="15" hidden="1">
      <c r="A824" s="41"/>
      <c r="B824" s="92">
        <v>4192</v>
      </c>
      <c r="C824" s="92"/>
      <c r="D824" s="108" t="s">
        <v>61</v>
      </c>
      <c r="E824" s="93"/>
      <c r="F824" s="282"/>
    </row>
    <row r="825" spans="1:6" ht="15" hidden="1">
      <c r="A825" s="41"/>
      <c r="B825" s="92">
        <v>4193</v>
      </c>
      <c r="C825" s="92"/>
      <c r="D825" s="108" t="s">
        <v>62</v>
      </c>
      <c r="E825" s="93"/>
      <c r="F825" s="282"/>
    </row>
    <row r="826" spans="1:6" ht="15" hidden="1">
      <c r="A826" s="41"/>
      <c r="B826" s="92">
        <v>4194</v>
      </c>
      <c r="C826" s="92"/>
      <c r="D826" s="108" t="s">
        <v>63</v>
      </c>
      <c r="E826" s="93"/>
      <c r="F826" s="282"/>
    </row>
    <row r="827" spans="1:6" ht="15" hidden="1">
      <c r="A827" s="41"/>
      <c r="B827" s="13">
        <v>4195</v>
      </c>
      <c r="C827" s="13"/>
      <c r="D827" s="34" t="s">
        <v>64</v>
      </c>
      <c r="E827" s="93"/>
      <c r="F827" s="282"/>
    </row>
    <row r="828" spans="1:6" ht="15" hidden="1">
      <c r="A828" s="41"/>
      <c r="B828" s="92">
        <v>4196</v>
      </c>
      <c r="C828" s="92"/>
      <c r="D828" s="108" t="s">
        <v>124</v>
      </c>
      <c r="E828" s="93"/>
      <c r="F828" s="282"/>
    </row>
    <row r="829" spans="1:6" ht="16.5" thickBot="1">
      <c r="A829" s="98"/>
      <c r="B829" s="45">
        <v>4199</v>
      </c>
      <c r="C829" s="45"/>
      <c r="D829" s="114" t="s">
        <v>66</v>
      </c>
      <c r="E829" s="99">
        <v>500</v>
      </c>
      <c r="F829" s="282">
        <v>0</v>
      </c>
    </row>
    <row r="830" spans="1:6" ht="16.5" hidden="1" thickBot="1">
      <c r="A830" s="378">
        <v>42</v>
      </c>
      <c r="B830" s="52"/>
      <c r="C830" s="52"/>
      <c r="D830" s="53" t="s">
        <v>67</v>
      </c>
      <c r="E830" s="54">
        <f>SUM(E831)</f>
        <v>0</v>
      </c>
      <c r="F830" s="282">
        <f>SUM(F831)</f>
        <v>0</v>
      </c>
    </row>
    <row r="831" spans="1:6" ht="16.5" hidden="1" thickBot="1">
      <c r="A831" s="4">
        <v>421</v>
      </c>
      <c r="B831" s="32"/>
      <c r="C831" s="32"/>
      <c r="D831" s="58" t="s">
        <v>68</v>
      </c>
      <c r="E831" s="33">
        <f>SUM(E832)</f>
        <v>0</v>
      </c>
      <c r="F831" s="282">
        <f>SUM(F832)</f>
        <v>0</v>
      </c>
    </row>
    <row r="832" spans="1:6" ht="16.5" hidden="1" thickBot="1">
      <c r="A832" s="9"/>
      <c r="B832" s="13">
        <v>4215</v>
      </c>
      <c r="C832" s="13"/>
      <c r="D832" s="34" t="s">
        <v>69</v>
      </c>
      <c r="E832" s="30"/>
      <c r="F832" s="282"/>
    </row>
    <row r="833" spans="1:6" ht="16.5" hidden="1" thickBot="1">
      <c r="A833" s="9">
        <v>422</v>
      </c>
      <c r="B833" s="10"/>
      <c r="C833" s="75"/>
      <c r="D833" s="145" t="s">
        <v>70</v>
      </c>
      <c r="E833" s="56"/>
      <c r="F833" s="282"/>
    </row>
    <row r="834" spans="1:6" ht="16.5" hidden="1" thickBot="1">
      <c r="A834" s="9"/>
      <c r="B834" s="26">
        <v>4222</v>
      </c>
      <c r="C834" s="27"/>
      <c r="D834" s="118" t="s">
        <v>71</v>
      </c>
      <c r="E834" s="64"/>
      <c r="F834" s="282"/>
    </row>
    <row r="835" spans="1:6" ht="32.25" hidden="1" thickBot="1">
      <c r="A835" s="83">
        <v>43</v>
      </c>
      <c r="B835" s="119"/>
      <c r="C835" s="120"/>
      <c r="D835" s="154" t="s">
        <v>131</v>
      </c>
      <c r="E835" s="86">
        <f>SUM(E836+E852)</f>
        <v>0</v>
      </c>
      <c r="F835" s="282">
        <f>SUM(F836+F852)</f>
        <v>0</v>
      </c>
    </row>
    <row r="836" spans="1:6" ht="16.5" hidden="1" thickBot="1">
      <c r="A836" s="37">
        <v>431</v>
      </c>
      <c r="B836" s="96"/>
      <c r="C836" s="97"/>
      <c r="D836" s="122" t="s">
        <v>73</v>
      </c>
      <c r="E836" s="89">
        <f>SUM(E837+E838+E839+E840+E841+E842+E846)</f>
        <v>0</v>
      </c>
      <c r="F836" s="282">
        <f>SUM(F837+F838+F839+F840+F841+F842+F846)</f>
        <v>0</v>
      </c>
    </row>
    <row r="837" spans="1:6" ht="16.5" hidden="1" thickBot="1">
      <c r="A837" s="41"/>
      <c r="B837" s="92">
        <v>4312</v>
      </c>
      <c r="C837" s="123"/>
      <c r="D837" s="124" t="s">
        <v>74</v>
      </c>
      <c r="E837" s="125"/>
      <c r="F837" s="282"/>
    </row>
    <row r="838" spans="1:6" ht="16.5" hidden="1" thickBot="1">
      <c r="A838" s="41"/>
      <c r="B838" s="92">
        <v>4313</v>
      </c>
      <c r="C838" s="92"/>
      <c r="D838" s="124" t="s">
        <v>75</v>
      </c>
      <c r="E838" s="93"/>
      <c r="F838" s="282"/>
    </row>
    <row r="839" spans="1:6" ht="16.5" hidden="1" thickBot="1">
      <c r="A839" s="41"/>
      <c r="B839" s="92">
        <v>4314</v>
      </c>
      <c r="C839" s="92"/>
      <c r="D839" s="124" t="s">
        <v>76</v>
      </c>
      <c r="E839" s="93"/>
      <c r="F839" s="282"/>
    </row>
    <row r="840" spans="1:6" ht="16.5" hidden="1" thickBot="1">
      <c r="A840" s="41"/>
      <c r="B840" s="92">
        <v>4315</v>
      </c>
      <c r="C840" s="126"/>
      <c r="D840" s="127" t="s">
        <v>77</v>
      </c>
      <c r="E840" s="93"/>
      <c r="F840" s="282"/>
    </row>
    <row r="841" spans="1:6" ht="16.5" hidden="1" thickBot="1">
      <c r="A841" s="41"/>
      <c r="B841" s="92">
        <v>4316</v>
      </c>
      <c r="C841" s="92"/>
      <c r="D841" s="92" t="s">
        <v>78</v>
      </c>
      <c r="E841" s="93"/>
      <c r="F841" s="282"/>
    </row>
    <row r="842" spans="1:6" ht="16.5" hidden="1" thickBot="1">
      <c r="A842" s="41"/>
      <c r="B842" s="92">
        <v>4318</v>
      </c>
      <c r="C842" s="92"/>
      <c r="D842" s="92" t="s">
        <v>79</v>
      </c>
      <c r="E842" s="93">
        <f>SUM(E843+E844+E845)</f>
        <v>0</v>
      </c>
      <c r="F842" s="282">
        <f>SUM(F843+F844+F845)</f>
        <v>0</v>
      </c>
    </row>
    <row r="843" spans="1:6" ht="16.5" hidden="1" thickBot="1">
      <c r="A843" s="41"/>
      <c r="B843" s="71"/>
      <c r="C843" s="71">
        <v>43181</v>
      </c>
      <c r="D843" s="92" t="s">
        <v>79</v>
      </c>
      <c r="E843" s="95"/>
      <c r="F843" s="282"/>
    </row>
    <row r="844" spans="1:6" ht="16.5" hidden="1" thickBot="1">
      <c r="A844" s="41"/>
      <c r="B844" s="71"/>
      <c r="C844" s="71">
        <v>43182</v>
      </c>
      <c r="D844" s="71" t="s">
        <v>80</v>
      </c>
      <c r="E844" s="95"/>
      <c r="F844" s="282"/>
    </row>
    <row r="845" spans="1:6" ht="16.5" hidden="1" thickBot="1">
      <c r="A845" s="41"/>
      <c r="B845" s="71"/>
      <c r="C845" s="71">
        <v>43183</v>
      </c>
      <c r="D845" s="71" t="s">
        <v>81</v>
      </c>
      <c r="E845" s="95"/>
      <c r="F845" s="282"/>
    </row>
    <row r="846" spans="1:6" ht="16.5" hidden="1" thickBot="1">
      <c r="A846" s="41"/>
      <c r="B846" s="92">
        <v>4319</v>
      </c>
      <c r="C846" s="92"/>
      <c r="D846" s="92" t="s">
        <v>82</v>
      </c>
      <c r="E846" s="93">
        <f>SUM(E847+E848+E849+E850+E851)</f>
        <v>0</v>
      </c>
      <c r="F846" s="282">
        <f>SUM(F847+F848+F849+F850+F851)</f>
        <v>0</v>
      </c>
    </row>
    <row r="847" spans="1:6" ht="16.5" hidden="1" thickBot="1">
      <c r="A847" s="9"/>
      <c r="B847" s="16"/>
      <c r="C847" s="16">
        <v>43191</v>
      </c>
      <c r="D847" s="16" t="s">
        <v>83</v>
      </c>
      <c r="E847" s="30"/>
      <c r="F847" s="282"/>
    </row>
    <row r="848" spans="1:6" ht="16.5" hidden="1" thickBot="1">
      <c r="A848" s="9"/>
      <c r="B848" s="16"/>
      <c r="C848" s="16">
        <v>43192</v>
      </c>
      <c r="D848" s="16" t="s">
        <v>84</v>
      </c>
      <c r="E848" s="30"/>
      <c r="F848" s="282"/>
    </row>
    <row r="849" spans="1:6" ht="16.5" hidden="1" thickBot="1">
      <c r="A849" s="9"/>
      <c r="B849" s="16"/>
      <c r="C849" s="16">
        <v>43193</v>
      </c>
      <c r="D849" s="16" t="s">
        <v>85</v>
      </c>
      <c r="E849" s="30"/>
      <c r="F849" s="282"/>
    </row>
    <row r="850" spans="1:6" ht="16.5" hidden="1" thickBot="1">
      <c r="A850" s="9"/>
      <c r="B850" s="13"/>
      <c r="C850" s="16">
        <v>43194</v>
      </c>
      <c r="D850" s="13" t="s">
        <v>86</v>
      </c>
      <c r="E850" s="30"/>
      <c r="F850" s="282"/>
    </row>
    <row r="851" spans="1:6" ht="16.5" hidden="1" thickBot="1">
      <c r="A851" s="22"/>
      <c r="B851" s="48"/>
      <c r="C851" s="23">
        <v>43195</v>
      </c>
      <c r="D851" s="48" t="s">
        <v>87</v>
      </c>
      <c r="E851" s="128"/>
      <c r="F851" s="282"/>
    </row>
    <row r="852" spans="1:6" ht="16.5" hidden="1" thickBot="1">
      <c r="A852" s="37">
        <v>432</v>
      </c>
      <c r="B852" s="96"/>
      <c r="C852" s="97"/>
      <c r="D852" s="129" t="s">
        <v>88</v>
      </c>
      <c r="E852" s="89">
        <f>SUM(E853)</f>
        <v>0</v>
      </c>
      <c r="F852" s="282">
        <f>SUM(F853)</f>
        <v>0</v>
      </c>
    </row>
    <row r="853" spans="1:6" ht="16.5" hidden="1" thickBot="1">
      <c r="A853" s="41"/>
      <c r="B853" s="92">
        <v>4326</v>
      </c>
      <c r="C853" s="92"/>
      <c r="D853" s="92" t="s">
        <v>89</v>
      </c>
      <c r="E853" s="130">
        <f>SUM(E854+E855+E856+E857+E858+E859+E860+E861)</f>
        <v>0</v>
      </c>
      <c r="F853" s="282">
        <f>SUM(F854+F855+F856+F857+F858+F859+F860+F861)</f>
        <v>0</v>
      </c>
    </row>
    <row r="854" spans="1:6" ht="16.5" hidden="1" thickBot="1">
      <c r="A854" s="41"/>
      <c r="B854" s="92"/>
      <c r="C854" s="92">
        <v>43261</v>
      </c>
      <c r="D854" s="29" t="s">
        <v>90</v>
      </c>
      <c r="E854" s="131"/>
      <c r="F854" s="282"/>
    </row>
    <row r="855" spans="1:6" ht="16.5" hidden="1" thickBot="1">
      <c r="A855" s="41"/>
      <c r="B855" s="92"/>
      <c r="C855" s="92">
        <v>43262</v>
      </c>
      <c r="D855" s="92" t="s">
        <v>91</v>
      </c>
      <c r="E855" s="130"/>
      <c r="F855" s="282"/>
    </row>
    <row r="856" spans="1:6" ht="16.5" hidden="1" thickBot="1">
      <c r="A856" s="41"/>
      <c r="B856" s="92"/>
      <c r="C856" s="92">
        <v>43263</v>
      </c>
      <c r="D856" s="92" t="s">
        <v>92</v>
      </c>
      <c r="E856" s="130"/>
      <c r="F856" s="282"/>
    </row>
    <row r="857" spans="1:6" ht="16.5" hidden="1" thickBot="1">
      <c r="A857" s="41"/>
      <c r="B857" s="92"/>
      <c r="C857" s="92">
        <v>43264</v>
      </c>
      <c r="D857" s="92" t="s">
        <v>93</v>
      </c>
      <c r="E857" s="130"/>
      <c r="F857" s="282"/>
    </row>
    <row r="858" spans="1:6" ht="16.5" hidden="1" thickBot="1">
      <c r="A858" s="41"/>
      <c r="B858" s="92"/>
      <c r="C858" s="92">
        <v>43265</v>
      </c>
      <c r="D858" s="124" t="s">
        <v>94</v>
      </c>
      <c r="E858" s="130"/>
      <c r="F858" s="282"/>
    </row>
    <row r="859" spans="1:6" ht="16.5" hidden="1" thickBot="1">
      <c r="A859" s="41"/>
      <c r="B859" s="92"/>
      <c r="C859" s="92">
        <v>43266</v>
      </c>
      <c r="D859" s="92" t="s">
        <v>95</v>
      </c>
      <c r="E859" s="130"/>
      <c r="F859" s="282"/>
    </row>
    <row r="860" spans="1:6" ht="16.5" hidden="1" thickBot="1">
      <c r="A860" s="41"/>
      <c r="B860" s="71"/>
      <c r="C860" s="71">
        <v>43267</v>
      </c>
      <c r="D860" s="71" t="s">
        <v>96</v>
      </c>
      <c r="E860" s="132"/>
      <c r="F860" s="282"/>
    </row>
    <row r="861" spans="1:6" ht="16.5" hidden="1" thickBot="1">
      <c r="A861" s="133"/>
      <c r="B861" s="92"/>
      <c r="C861" s="92">
        <v>43268</v>
      </c>
      <c r="D861" s="92" t="s">
        <v>97</v>
      </c>
      <c r="E861" s="93"/>
      <c r="F861" s="282"/>
    </row>
    <row r="862" spans="1:6" ht="16.5" hidden="1" thickBot="1">
      <c r="A862" s="98"/>
      <c r="B862" s="104"/>
      <c r="C862" s="105">
        <v>43269</v>
      </c>
      <c r="D862" s="104" t="s">
        <v>98</v>
      </c>
      <c r="E862" s="107"/>
      <c r="F862" s="282"/>
    </row>
    <row r="863" spans="1:6" ht="16.5" thickBot="1">
      <c r="A863" s="83">
        <v>44</v>
      </c>
      <c r="B863" s="119"/>
      <c r="C863" s="120"/>
      <c r="D863" s="134" t="s">
        <v>99</v>
      </c>
      <c r="E863" s="86">
        <f>SUM(E864)</f>
        <v>1000</v>
      </c>
      <c r="F863" s="282">
        <f>SUM(F864)</f>
        <v>0</v>
      </c>
    </row>
    <row r="864" spans="1:6" ht="15">
      <c r="A864" s="37">
        <v>441</v>
      </c>
      <c r="B864" s="96"/>
      <c r="C864" s="97"/>
      <c r="D864" s="40" t="s">
        <v>100</v>
      </c>
      <c r="E864" s="91">
        <f>SUM(E865+E866+E875+E876+E877)</f>
        <v>1000</v>
      </c>
      <c r="F864" s="282">
        <f>SUM(F865+F866+F875+F876+F877)</f>
        <v>0</v>
      </c>
    </row>
    <row r="865" spans="1:6" ht="15" hidden="1">
      <c r="A865" s="41"/>
      <c r="B865" s="92">
        <v>4411</v>
      </c>
      <c r="C865" s="92"/>
      <c r="D865" s="92" t="s">
        <v>101</v>
      </c>
      <c r="E865" s="130"/>
      <c r="F865" s="282"/>
    </row>
    <row r="866" spans="1:6" ht="15" hidden="1">
      <c r="A866" s="41"/>
      <c r="B866" s="92">
        <v>4412</v>
      </c>
      <c r="C866" s="92"/>
      <c r="D866" s="29" t="s">
        <v>102</v>
      </c>
      <c r="E866" s="131">
        <f>SUM(E867+E868+E869+E870+E871+E872+E873+E874)</f>
        <v>0</v>
      </c>
      <c r="F866" s="282">
        <f>SUM(F867+F868+F869+F870+F871+F872+F873+F874)</f>
        <v>0</v>
      </c>
    </row>
    <row r="867" spans="1:6" ht="15" hidden="1">
      <c r="A867" s="41"/>
      <c r="B867" s="92"/>
      <c r="C867" s="92">
        <v>44121</v>
      </c>
      <c r="D867" s="92" t="s">
        <v>103</v>
      </c>
      <c r="E867" s="130"/>
      <c r="F867" s="282"/>
    </row>
    <row r="868" spans="1:6" ht="15" hidden="1">
      <c r="A868" s="41"/>
      <c r="B868" s="92"/>
      <c r="C868" s="92">
        <v>44122</v>
      </c>
      <c r="D868" s="29" t="s">
        <v>104</v>
      </c>
      <c r="E868" s="131"/>
      <c r="F868" s="282"/>
    </row>
    <row r="869" spans="1:6" ht="15" hidden="1">
      <c r="A869" s="41"/>
      <c r="B869" s="92"/>
      <c r="C869" s="92">
        <v>44123</v>
      </c>
      <c r="D869" s="92" t="s">
        <v>105</v>
      </c>
      <c r="E869" s="130"/>
      <c r="F869" s="282"/>
    </row>
    <row r="870" spans="1:6" ht="15" hidden="1">
      <c r="A870" s="41"/>
      <c r="B870" s="92"/>
      <c r="C870" s="92">
        <v>44124</v>
      </c>
      <c r="D870" s="92" t="s">
        <v>106</v>
      </c>
      <c r="E870" s="130"/>
      <c r="F870" s="282"/>
    </row>
    <row r="871" spans="1:6" ht="15" hidden="1">
      <c r="A871" s="41"/>
      <c r="B871" s="92"/>
      <c r="C871" s="92">
        <v>44125</v>
      </c>
      <c r="D871" s="92" t="s">
        <v>107</v>
      </c>
      <c r="E871" s="130"/>
      <c r="F871" s="282"/>
    </row>
    <row r="872" spans="1:6" ht="15" hidden="1">
      <c r="A872" s="41"/>
      <c r="B872" s="92"/>
      <c r="C872" s="92">
        <v>44126</v>
      </c>
      <c r="D872" s="92" t="s">
        <v>108</v>
      </c>
      <c r="E872" s="130"/>
      <c r="F872" s="282"/>
    </row>
    <row r="873" spans="1:6" ht="15" hidden="1">
      <c r="A873" s="41"/>
      <c r="B873" s="92"/>
      <c r="C873" s="92">
        <v>44127</v>
      </c>
      <c r="D873" s="92" t="s">
        <v>109</v>
      </c>
      <c r="E873" s="130"/>
      <c r="F873" s="282"/>
    </row>
    <row r="874" spans="1:6" ht="15" hidden="1">
      <c r="A874" s="41"/>
      <c r="B874" s="92"/>
      <c r="C874" s="92">
        <v>44128</v>
      </c>
      <c r="D874" s="92" t="s">
        <v>66</v>
      </c>
      <c r="E874" s="130"/>
      <c r="F874" s="282"/>
    </row>
    <row r="875" spans="1:6" ht="15" hidden="1">
      <c r="A875" s="41"/>
      <c r="B875" s="92">
        <v>4413</v>
      </c>
      <c r="C875" s="92"/>
      <c r="D875" s="92" t="s">
        <v>110</v>
      </c>
      <c r="E875" s="130"/>
      <c r="F875" s="282"/>
    </row>
    <row r="876" spans="1:6" ht="16.5" thickBot="1">
      <c r="A876" s="98"/>
      <c r="B876" s="45">
        <v>4415</v>
      </c>
      <c r="C876" s="45"/>
      <c r="D876" s="45" t="s">
        <v>111</v>
      </c>
      <c r="E876" s="144">
        <v>1000</v>
      </c>
      <c r="F876" s="283">
        <v>0</v>
      </c>
    </row>
    <row r="877" spans="1:5" ht="15" hidden="1">
      <c r="A877" s="41"/>
      <c r="B877" s="43">
        <v>4416</v>
      </c>
      <c r="C877" s="43"/>
      <c r="D877" s="43" t="s">
        <v>112</v>
      </c>
      <c r="E877" s="135"/>
    </row>
    <row r="878" spans="1:5" ht="15" hidden="1">
      <c r="A878" s="246">
        <v>45</v>
      </c>
      <c r="B878" s="247"/>
      <c r="C878" s="247"/>
      <c r="D878" s="248" t="s">
        <v>234</v>
      </c>
      <c r="E878" s="249"/>
    </row>
    <row r="879" spans="1:5" ht="15" hidden="1">
      <c r="A879" s="246">
        <v>451</v>
      </c>
      <c r="B879" s="247"/>
      <c r="C879" s="247"/>
      <c r="D879" s="250" t="s">
        <v>242</v>
      </c>
      <c r="E879" s="249"/>
    </row>
    <row r="880" spans="1:5" ht="15" hidden="1">
      <c r="A880" s="251"/>
      <c r="B880" s="13">
        <v>4511</v>
      </c>
      <c r="C880" s="13"/>
      <c r="D880" s="13" t="s">
        <v>289</v>
      </c>
      <c r="E880" s="252"/>
    </row>
    <row r="881" spans="1:5" ht="15" hidden="1">
      <c r="A881" s="251"/>
      <c r="B881" s="13">
        <v>4512</v>
      </c>
      <c r="C881" s="13"/>
      <c r="D881" s="13" t="s">
        <v>290</v>
      </c>
      <c r="E881" s="252"/>
    </row>
    <row r="882" spans="1:5" ht="15" hidden="1">
      <c r="A882" s="251"/>
      <c r="B882" s="13">
        <v>4513</v>
      </c>
      <c r="C882" s="13"/>
      <c r="D882" s="13" t="s">
        <v>291</v>
      </c>
      <c r="E882" s="252"/>
    </row>
    <row r="883" spans="1:5" ht="15" hidden="1">
      <c r="A883" s="251"/>
      <c r="B883" s="13">
        <v>4515</v>
      </c>
      <c r="C883" s="13"/>
      <c r="D883" s="13" t="s">
        <v>292</v>
      </c>
      <c r="E883" s="252"/>
    </row>
    <row r="884" spans="1:5" ht="16.5" hidden="1" thickBot="1">
      <c r="A884" s="83">
        <v>46</v>
      </c>
      <c r="B884" s="119"/>
      <c r="C884" s="119"/>
      <c r="D884" s="134" t="s">
        <v>113</v>
      </c>
      <c r="E884" s="86">
        <f>SUM(E885+E887+E889)</f>
        <v>0</v>
      </c>
    </row>
    <row r="885" spans="1:5" ht="15" hidden="1">
      <c r="A885" s="41">
        <v>461</v>
      </c>
      <c r="B885" s="112"/>
      <c r="C885" s="112"/>
      <c r="D885" s="101" t="s">
        <v>114</v>
      </c>
      <c r="E885" s="102">
        <f>SUM(E886)</f>
        <v>0</v>
      </c>
    </row>
    <row r="886" spans="1:5" ht="16.5" hidden="1" thickBot="1">
      <c r="A886" s="98"/>
      <c r="B886" s="45">
        <v>4611</v>
      </c>
      <c r="C886" s="109"/>
      <c r="D886" s="45" t="s">
        <v>115</v>
      </c>
      <c r="E886" s="99"/>
    </row>
    <row r="887" spans="1:5" ht="15" hidden="1">
      <c r="A887" s="4">
        <v>462</v>
      </c>
      <c r="B887" s="32"/>
      <c r="C887" s="136"/>
      <c r="D887" s="28" t="s">
        <v>116</v>
      </c>
      <c r="E887" s="70">
        <f>E888</f>
        <v>0</v>
      </c>
    </row>
    <row r="888" spans="1:5" ht="16.5" hidden="1" thickBot="1">
      <c r="A888" s="22"/>
      <c r="B888" s="48">
        <v>4621</v>
      </c>
      <c r="C888" s="49"/>
      <c r="D888" s="48" t="s">
        <v>117</v>
      </c>
      <c r="E888" s="128"/>
    </row>
    <row r="889" spans="1:5" ht="15" hidden="1">
      <c r="A889" s="41">
        <v>463</v>
      </c>
      <c r="B889" s="43"/>
      <c r="C889" s="100"/>
      <c r="D889" s="101" t="s">
        <v>118</v>
      </c>
      <c r="E889" s="111">
        <f>SUM(E890)</f>
        <v>0</v>
      </c>
    </row>
    <row r="890" spans="1:5" ht="15" hidden="1">
      <c r="A890" s="41"/>
      <c r="B890" s="71">
        <v>4630</v>
      </c>
      <c r="C890" s="71"/>
      <c r="D890" s="94" t="s">
        <v>118</v>
      </c>
      <c r="E890" s="95"/>
    </row>
    <row r="891" spans="1:5" ht="16.5" hidden="1" thickBot="1">
      <c r="A891" s="83">
        <v>47</v>
      </c>
      <c r="B891" s="119"/>
      <c r="C891" s="120"/>
      <c r="D891" s="134" t="s">
        <v>119</v>
      </c>
      <c r="E891" s="86">
        <f>SUM(E892+E893)</f>
        <v>0</v>
      </c>
    </row>
    <row r="892" spans="1:5" ht="15" hidden="1">
      <c r="A892" s="41"/>
      <c r="B892" s="112">
        <v>471</v>
      </c>
      <c r="C892" s="112"/>
      <c r="D892" s="113" t="s">
        <v>120</v>
      </c>
      <c r="E892" s="153"/>
    </row>
    <row r="893" spans="1:5" ht="16.5" hidden="1" thickBot="1">
      <c r="A893" s="98"/>
      <c r="B893" s="45">
        <v>472</v>
      </c>
      <c r="C893" s="45"/>
      <c r="D893" s="46" t="s">
        <v>121</v>
      </c>
      <c r="E893" s="99"/>
    </row>
    <row r="894" spans="1:5" ht="15">
      <c r="A894" s="80"/>
      <c r="B894" s="81"/>
      <c r="C894" s="81"/>
      <c r="D894" s="80"/>
      <c r="E894" s="82"/>
    </row>
    <row r="895" spans="1:5" ht="15">
      <c r="A895" s="80"/>
      <c r="B895" s="81"/>
      <c r="C895" s="81"/>
      <c r="D895" s="80"/>
      <c r="E895" s="82"/>
    </row>
    <row r="896" spans="1:5" ht="15">
      <c r="A896" s="80"/>
      <c r="B896" s="81"/>
      <c r="C896" s="81"/>
      <c r="D896" s="80"/>
      <c r="E896" s="82"/>
    </row>
    <row r="897" spans="1:5" ht="15">
      <c r="A897" s="80"/>
      <c r="B897" s="81"/>
      <c r="C897" s="81"/>
      <c r="D897" s="80"/>
      <c r="E897" s="82"/>
    </row>
    <row r="898" spans="1:5" ht="15">
      <c r="A898" s="80"/>
      <c r="B898" s="81"/>
      <c r="C898" s="81"/>
      <c r="D898" s="80"/>
      <c r="E898" s="82"/>
    </row>
    <row r="899" spans="1:5" ht="15">
      <c r="A899" s="80"/>
      <c r="B899" s="81"/>
      <c r="C899" s="81"/>
      <c r="D899" s="80"/>
      <c r="E899" s="82"/>
    </row>
    <row r="900" spans="1:5" ht="15">
      <c r="A900" s="80"/>
      <c r="B900" s="81"/>
      <c r="C900" s="81"/>
      <c r="D900" s="80"/>
      <c r="E900" s="82"/>
    </row>
    <row r="901" spans="1:5" ht="15">
      <c r="A901" s="80"/>
      <c r="B901" s="81"/>
      <c r="C901" s="81"/>
      <c r="D901" s="80"/>
      <c r="E901" s="82"/>
    </row>
    <row r="902" spans="1:5" ht="15">
      <c r="A902" s="80"/>
      <c r="B902" s="81"/>
      <c r="C902" s="81"/>
      <c r="D902" s="80"/>
      <c r="E902" s="82"/>
    </row>
    <row r="903" spans="1:5" ht="15">
      <c r="A903" s="80"/>
      <c r="B903" s="81"/>
      <c r="C903" s="81"/>
      <c r="D903" s="80"/>
      <c r="E903" s="82"/>
    </row>
    <row r="904" spans="1:5" ht="15">
      <c r="A904" s="80"/>
      <c r="B904" s="81"/>
      <c r="C904" s="81"/>
      <c r="D904" s="80"/>
      <c r="E904" s="82"/>
    </row>
    <row r="905" spans="1:5" ht="15">
      <c r="A905" s="80"/>
      <c r="B905" s="81"/>
      <c r="C905" s="81"/>
      <c r="D905" s="80"/>
      <c r="E905" s="82"/>
    </row>
    <row r="906" spans="1:5" ht="15">
      <c r="A906" s="80"/>
      <c r="B906" s="81"/>
      <c r="C906" s="81"/>
      <c r="D906" s="80"/>
      <c r="E906" s="82"/>
    </row>
    <row r="907" spans="1:5" ht="15">
      <c r="A907" s="80"/>
      <c r="B907" s="81"/>
      <c r="C907" s="81"/>
      <c r="D907" s="80"/>
      <c r="E907" s="82"/>
    </row>
    <row r="908" spans="1:5" ht="15">
      <c r="A908" s="80"/>
      <c r="B908" s="81"/>
      <c r="C908" s="81"/>
      <c r="D908" s="80"/>
      <c r="E908" s="82"/>
    </row>
    <row r="909" spans="1:5" ht="15">
      <c r="A909" s="80"/>
      <c r="B909" s="81"/>
      <c r="C909" s="81"/>
      <c r="D909" s="80"/>
      <c r="E909" s="82"/>
    </row>
    <row r="910" spans="1:5" ht="15">
      <c r="A910" s="80"/>
      <c r="B910" s="81"/>
      <c r="C910" s="81"/>
      <c r="D910" s="80"/>
      <c r="E910" s="82"/>
    </row>
    <row r="911" spans="1:5" ht="15">
      <c r="A911" s="80"/>
      <c r="B911" s="81"/>
      <c r="C911" s="81"/>
      <c r="D911" s="80"/>
      <c r="E911" s="82"/>
    </row>
    <row r="912" spans="1:5" ht="16.5" thickBot="1">
      <c r="A912" s="80"/>
      <c r="B912" s="81"/>
      <c r="C912" s="81"/>
      <c r="D912" s="80"/>
      <c r="E912" s="82"/>
    </row>
    <row r="913" spans="1:6" ht="16.5" customHeight="1" thickBot="1">
      <c r="A913" s="440" t="s">
        <v>134</v>
      </c>
      <c r="B913" s="473" t="s">
        <v>135</v>
      </c>
      <c r="C913" s="474"/>
      <c r="D913" s="474"/>
      <c r="E913" s="475"/>
      <c r="F913" s="402"/>
    </row>
    <row r="914" spans="1:6" ht="16.5" thickBot="1">
      <c r="A914" s="470" t="s">
        <v>7</v>
      </c>
      <c r="B914" s="471"/>
      <c r="C914" s="472"/>
      <c r="D914" s="416" t="s">
        <v>6</v>
      </c>
      <c r="E914" s="417" t="s">
        <v>314</v>
      </c>
      <c r="F914" s="399" t="s">
        <v>282</v>
      </c>
    </row>
    <row r="915" spans="1:6" ht="16.5" thickBot="1">
      <c r="A915" s="422">
        <v>4</v>
      </c>
      <c r="B915" s="423"/>
      <c r="C915" s="423"/>
      <c r="D915" s="424" t="s">
        <v>8</v>
      </c>
      <c r="E915" s="442">
        <f>SUM(E916+E995+E1000+E1029+E1093+E1100)</f>
        <v>9289800</v>
      </c>
      <c r="F915" s="400">
        <f>SUM(F916+F995+F1000+F1029+F1093+F1100)</f>
        <v>1091620.5</v>
      </c>
    </row>
    <row r="916" spans="1:6" ht="16.5" thickBot="1">
      <c r="A916" s="37">
        <v>41</v>
      </c>
      <c r="B916" s="87"/>
      <c r="C916" s="87"/>
      <c r="D916" s="88" t="s">
        <v>9</v>
      </c>
      <c r="E916" s="435">
        <f>SUM(E917+E923+E929+E941+E962+E977+E981+E985)</f>
        <v>1048300</v>
      </c>
      <c r="F916" s="400">
        <f>SUM(F917+F923+F929+F941+F962+F977+F981+F985)</f>
        <v>473323.02</v>
      </c>
    </row>
    <row r="917" spans="1:6" ht="15">
      <c r="A917" s="37">
        <v>411</v>
      </c>
      <c r="B917" s="39"/>
      <c r="C917" s="39"/>
      <c r="D917" s="90" t="s">
        <v>10</v>
      </c>
      <c r="E917" s="434">
        <f>SUM(E918+E919+E920+E921+E922)</f>
        <v>115400</v>
      </c>
      <c r="F917" s="400">
        <f>SUM(F918+F919+F920+F921+F922)</f>
        <v>52810.25</v>
      </c>
    </row>
    <row r="918" spans="1:6" ht="15">
      <c r="A918" s="41"/>
      <c r="B918" s="92">
        <v>4111</v>
      </c>
      <c r="C918" s="92"/>
      <c r="D918" s="29" t="s">
        <v>11</v>
      </c>
      <c r="E918" s="130">
        <v>68000</v>
      </c>
      <c r="F918" s="400">
        <v>52190.83</v>
      </c>
    </row>
    <row r="919" spans="1:6" ht="15">
      <c r="A919" s="41"/>
      <c r="B919" s="92">
        <v>4112</v>
      </c>
      <c r="C919" s="92"/>
      <c r="D919" s="29" t="s">
        <v>12</v>
      </c>
      <c r="E919" s="130">
        <v>9200</v>
      </c>
      <c r="F919" s="400">
        <v>0</v>
      </c>
    </row>
    <row r="920" spans="1:6" ht="15">
      <c r="A920" s="41"/>
      <c r="B920" s="92">
        <v>4113</v>
      </c>
      <c r="C920" s="92"/>
      <c r="D920" s="29" t="s">
        <v>13</v>
      </c>
      <c r="E920" s="130">
        <v>26500</v>
      </c>
      <c r="F920" s="400">
        <v>460.24</v>
      </c>
    </row>
    <row r="921" spans="1:6" ht="15">
      <c r="A921" s="41"/>
      <c r="B921" s="92">
        <v>4114</v>
      </c>
      <c r="C921" s="92"/>
      <c r="D921" s="29" t="s">
        <v>14</v>
      </c>
      <c r="E921" s="130">
        <v>10600</v>
      </c>
      <c r="F921" s="400">
        <v>159.18</v>
      </c>
    </row>
    <row r="922" spans="1:6" ht="16.5" thickBot="1">
      <c r="A922" s="41"/>
      <c r="B922" s="71">
        <v>4115</v>
      </c>
      <c r="C922" s="71"/>
      <c r="D922" s="94" t="s">
        <v>15</v>
      </c>
      <c r="E922" s="132">
        <v>1100</v>
      </c>
      <c r="F922" s="400">
        <v>0</v>
      </c>
    </row>
    <row r="923" spans="1:6" ht="15">
      <c r="A923" s="37">
        <v>412</v>
      </c>
      <c r="B923" s="96"/>
      <c r="C923" s="97"/>
      <c r="D923" s="90" t="s">
        <v>16</v>
      </c>
      <c r="E923" s="435">
        <f>SUM(E924+E925+E926)</f>
        <v>7000</v>
      </c>
      <c r="F923" s="400">
        <f>SUM(F924+F925+F926)</f>
        <v>2633.8</v>
      </c>
    </row>
    <row r="924" spans="1:6" ht="15" hidden="1">
      <c r="A924" s="41"/>
      <c r="B924" s="92">
        <v>4125</v>
      </c>
      <c r="C924" s="92"/>
      <c r="D924" s="29" t="s">
        <v>17</v>
      </c>
      <c r="E924" s="130">
        <v>0</v>
      </c>
      <c r="F924" s="400">
        <v>0</v>
      </c>
    </row>
    <row r="925" spans="1:6" ht="15" hidden="1">
      <c r="A925" s="41"/>
      <c r="B925" s="92">
        <v>4126</v>
      </c>
      <c r="C925" s="92"/>
      <c r="D925" s="29" t="s">
        <v>18</v>
      </c>
      <c r="E925" s="130"/>
      <c r="F925" s="400"/>
    </row>
    <row r="926" spans="1:6" ht="15">
      <c r="A926" s="41"/>
      <c r="B926" s="92">
        <v>4127</v>
      </c>
      <c r="C926" s="92"/>
      <c r="D926" s="29" t="s">
        <v>19</v>
      </c>
      <c r="E926" s="130">
        <f>SUM(E927+E928)</f>
        <v>7000</v>
      </c>
      <c r="F926" s="400">
        <f>SUM(F927+F928)</f>
        <v>2633.8</v>
      </c>
    </row>
    <row r="927" spans="1:6" ht="15">
      <c r="A927" s="41"/>
      <c r="B927" s="92"/>
      <c r="C927" s="92">
        <v>41271</v>
      </c>
      <c r="D927" s="29" t="s">
        <v>19</v>
      </c>
      <c r="E927" s="130">
        <v>4000</v>
      </c>
      <c r="F927" s="400">
        <v>2633.8</v>
      </c>
    </row>
    <row r="928" spans="1:6" ht="16.5" thickBot="1">
      <c r="A928" s="98"/>
      <c r="B928" s="45"/>
      <c r="C928" s="45">
        <v>41272</v>
      </c>
      <c r="D928" s="46" t="s">
        <v>20</v>
      </c>
      <c r="E928" s="144">
        <v>3000</v>
      </c>
      <c r="F928" s="400">
        <v>0</v>
      </c>
    </row>
    <row r="929" spans="1:6" ht="15">
      <c r="A929" s="41">
        <v>413</v>
      </c>
      <c r="B929" s="43"/>
      <c r="C929" s="100"/>
      <c r="D929" s="101" t="s">
        <v>21</v>
      </c>
      <c r="E929" s="433">
        <f>SUM(E930+E935+E938+E939+E940)</f>
        <v>201400</v>
      </c>
      <c r="F929" s="400">
        <f>SUM(F930+F935+F938+F939+F940)</f>
        <v>200380.27</v>
      </c>
    </row>
    <row r="930" spans="1:6" ht="15">
      <c r="A930" s="41"/>
      <c r="B930" s="92">
        <v>4131</v>
      </c>
      <c r="C930" s="92"/>
      <c r="D930" s="29" t="s">
        <v>22</v>
      </c>
      <c r="E930" s="130">
        <f>SUM(E931+E932+E933+E934)</f>
        <v>200</v>
      </c>
      <c r="F930" s="400">
        <f>SUM(F931+F932+F933+F934)</f>
        <v>0</v>
      </c>
    </row>
    <row r="931" spans="1:6" ht="15">
      <c r="A931" s="41"/>
      <c r="B931" s="92"/>
      <c r="C931" s="92">
        <v>41311</v>
      </c>
      <c r="D931" s="29" t="s">
        <v>23</v>
      </c>
      <c r="E931" s="130">
        <v>200</v>
      </c>
      <c r="F931" s="400">
        <v>0</v>
      </c>
    </row>
    <row r="932" spans="1:6" ht="15" hidden="1">
      <c r="A932" s="41"/>
      <c r="B932" s="92"/>
      <c r="C932" s="92">
        <v>41312</v>
      </c>
      <c r="D932" s="29" t="s">
        <v>24</v>
      </c>
      <c r="E932" s="130"/>
      <c r="F932" s="400"/>
    </row>
    <row r="933" spans="1:6" ht="15" hidden="1">
      <c r="A933" s="41"/>
      <c r="B933" s="92"/>
      <c r="C933" s="92">
        <v>41313</v>
      </c>
      <c r="D933" s="29" t="s">
        <v>25</v>
      </c>
      <c r="E933" s="130"/>
      <c r="F933" s="400"/>
    </row>
    <row r="934" spans="1:6" ht="15" hidden="1">
      <c r="A934" s="41"/>
      <c r="B934" s="92"/>
      <c r="C934" s="92">
        <v>41315</v>
      </c>
      <c r="D934" s="29" t="s">
        <v>26</v>
      </c>
      <c r="E934" s="130"/>
      <c r="F934" s="400"/>
    </row>
    <row r="935" spans="1:6" ht="15">
      <c r="A935" s="41"/>
      <c r="B935" s="92">
        <v>4133</v>
      </c>
      <c r="C935" s="92"/>
      <c r="D935" s="29" t="s">
        <v>27</v>
      </c>
      <c r="E935" s="130">
        <f>SUM(E936+E937)</f>
        <v>1000</v>
      </c>
      <c r="F935" s="400">
        <f>SUM(F936+F937)</f>
        <v>392</v>
      </c>
    </row>
    <row r="936" spans="1:6" ht="15">
      <c r="A936" s="41"/>
      <c r="B936" s="92"/>
      <c r="C936" s="92">
        <v>41331</v>
      </c>
      <c r="D936" s="29" t="s">
        <v>28</v>
      </c>
      <c r="E936" s="130">
        <v>1000</v>
      </c>
      <c r="F936" s="400">
        <v>392</v>
      </c>
    </row>
    <row r="937" spans="1:6" ht="15" hidden="1">
      <c r="A937" s="41"/>
      <c r="B937" s="92"/>
      <c r="C937" s="92">
        <v>41332</v>
      </c>
      <c r="D937" s="29" t="s">
        <v>27</v>
      </c>
      <c r="E937" s="130"/>
      <c r="F937" s="400"/>
    </row>
    <row r="938" spans="1:7" ht="15">
      <c r="A938" s="41"/>
      <c r="B938" s="92">
        <v>4134</v>
      </c>
      <c r="C938" s="92"/>
      <c r="D938" s="29" t="s">
        <v>29</v>
      </c>
      <c r="E938" s="405">
        <v>200000</v>
      </c>
      <c r="F938" s="400">
        <v>199988.27</v>
      </c>
      <c r="G938" t="s">
        <v>331</v>
      </c>
    </row>
    <row r="939" spans="1:6" ht="15" hidden="1">
      <c r="A939" s="41"/>
      <c r="B939" s="92">
        <v>4135</v>
      </c>
      <c r="C939" s="92"/>
      <c r="D939" s="29" t="s">
        <v>30</v>
      </c>
      <c r="E939" s="130"/>
      <c r="F939" s="400"/>
    </row>
    <row r="940" spans="1:6" ht="16.5" thickBot="1">
      <c r="A940" s="98"/>
      <c r="B940" s="45">
        <v>4139</v>
      </c>
      <c r="C940" s="45"/>
      <c r="D940" s="46" t="s">
        <v>31</v>
      </c>
      <c r="E940" s="144">
        <v>200</v>
      </c>
      <c r="F940" s="400">
        <v>0</v>
      </c>
    </row>
    <row r="941" spans="1:6" ht="15">
      <c r="A941" s="37">
        <v>414</v>
      </c>
      <c r="B941" s="103"/>
      <c r="C941" s="103"/>
      <c r="D941" s="90" t="s">
        <v>32</v>
      </c>
      <c r="E941" s="434">
        <f>SUM(E942+E943+E944+E947+E948+E949+E950+E953+E954)</f>
        <v>125000</v>
      </c>
      <c r="F941" s="400">
        <f>SUM(F942+F943+F944+F947+F948+F949+F950+F953+F954)</f>
        <v>116648.7</v>
      </c>
    </row>
    <row r="942" spans="1:6" ht="15">
      <c r="A942" s="41"/>
      <c r="B942" s="92">
        <v>4141</v>
      </c>
      <c r="C942" s="92"/>
      <c r="D942" s="92" t="s">
        <v>33</v>
      </c>
      <c r="E942" s="130">
        <v>1000</v>
      </c>
      <c r="F942" s="400">
        <v>43.2</v>
      </c>
    </row>
    <row r="943" spans="1:6" ht="15">
      <c r="A943" s="41"/>
      <c r="B943" s="92">
        <v>4142</v>
      </c>
      <c r="C943" s="92"/>
      <c r="D943" s="92" t="s">
        <v>34</v>
      </c>
      <c r="E943" s="405">
        <v>1000</v>
      </c>
      <c r="F943" s="400">
        <v>0</v>
      </c>
    </row>
    <row r="944" spans="1:6" ht="15" hidden="1">
      <c r="A944" s="41"/>
      <c r="B944" s="92">
        <v>4143</v>
      </c>
      <c r="C944" s="92"/>
      <c r="D944" s="92" t="s">
        <v>35</v>
      </c>
      <c r="E944" s="405">
        <f>SUM(E945+E946)</f>
        <v>0</v>
      </c>
      <c r="F944" s="400">
        <f>SUM(F945+F946)</f>
        <v>0</v>
      </c>
    </row>
    <row r="945" spans="1:6" ht="15" hidden="1">
      <c r="A945" s="41"/>
      <c r="B945" s="92"/>
      <c r="C945" s="92">
        <v>41431</v>
      </c>
      <c r="D945" s="92" t="s">
        <v>36</v>
      </c>
      <c r="E945" s="405"/>
      <c r="F945" s="400"/>
    </row>
    <row r="946" spans="1:6" ht="15" hidden="1">
      <c r="A946" s="41"/>
      <c r="B946" s="92"/>
      <c r="C946" s="92">
        <v>41432</v>
      </c>
      <c r="D946" s="92" t="s">
        <v>37</v>
      </c>
      <c r="E946" s="405"/>
      <c r="F946" s="400"/>
    </row>
    <row r="947" spans="1:6" ht="15" hidden="1">
      <c r="A947" s="41"/>
      <c r="B947" s="92">
        <v>4144</v>
      </c>
      <c r="C947" s="92"/>
      <c r="D947" s="29" t="s">
        <v>123</v>
      </c>
      <c r="E947" s="405"/>
      <c r="F947" s="400"/>
    </row>
    <row r="948" spans="1:6" ht="15">
      <c r="A948" s="41"/>
      <c r="B948" s="92">
        <v>4145</v>
      </c>
      <c r="C948" s="92"/>
      <c r="D948" s="29" t="s">
        <v>39</v>
      </c>
      <c r="E948" s="405">
        <v>500</v>
      </c>
      <c r="F948" s="400">
        <v>0</v>
      </c>
    </row>
    <row r="949" spans="1:6" ht="15" hidden="1">
      <c r="A949" s="41"/>
      <c r="B949" s="92">
        <v>4146</v>
      </c>
      <c r="C949" s="92"/>
      <c r="D949" s="29" t="s">
        <v>40</v>
      </c>
      <c r="E949" s="405">
        <v>0</v>
      </c>
      <c r="F949" s="400">
        <v>0</v>
      </c>
    </row>
    <row r="950" spans="1:6" ht="15">
      <c r="A950" s="41"/>
      <c r="B950" s="92">
        <v>4147</v>
      </c>
      <c r="C950" s="92"/>
      <c r="D950" s="29" t="s">
        <v>41</v>
      </c>
      <c r="E950" s="405">
        <f>E951+E952</f>
        <v>120000</v>
      </c>
      <c r="F950" s="400">
        <f>F951+F952</f>
        <v>114600</v>
      </c>
    </row>
    <row r="951" spans="1:6" ht="15" customHeight="1">
      <c r="A951" s="41"/>
      <c r="B951" s="92"/>
      <c r="C951" s="92"/>
      <c r="D951" s="29" t="s">
        <v>41</v>
      </c>
      <c r="E951" s="405">
        <v>40000</v>
      </c>
      <c r="F951" s="400">
        <v>35600</v>
      </c>
    </row>
    <row r="952" spans="1:6" ht="15" customHeight="1">
      <c r="A952" s="41"/>
      <c r="B952" s="92"/>
      <c r="C952" s="92"/>
      <c r="D952" s="29" t="s">
        <v>259</v>
      </c>
      <c r="E952" s="405">
        <v>80000</v>
      </c>
      <c r="F952" s="400">
        <v>79000</v>
      </c>
    </row>
    <row r="953" spans="1:6" ht="15" customHeight="1" hidden="1">
      <c r="A953" s="41"/>
      <c r="B953" s="92">
        <v>4148</v>
      </c>
      <c r="C953" s="92"/>
      <c r="D953" s="29" t="s">
        <v>42</v>
      </c>
      <c r="E953" s="405"/>
      <c r="F953" s="400"/>
    </row>
    <row r="954" spans="1:6" ht="15" customHeight="1">
      <c r="A954" s="41"/>
      <c r="B954" s="92">
        <v>4149</v>
      </c>
      <c r="C954" s="92"/>
      <c r="D954" s="29" t="s">
        <v>43</v>
      </c>
      <c r="E954" s="405">
        <f>SUM(E955+E956+E960+E961)</f>
        <v>2500</v>
      </c>
      <c r="F954" s="400">
        <f>SUM(F955+F956+F960+F961)</f>
        <v>2005.5</v>
      </c>
    </row>
    <row r="955" spans="1:6" ht="15" customHeight="1">
      <c r="A955" s="41"/>
      <c r="B955" s="92"/>
      <c r="C955" s="92">
        <v>41491</v>
      </c>
      <c r="D955" s="29" t="s">
        <v>43</v>
      </c>
      <c r="E955" s="405">
        <v>1500</v>
      </c>
      <c r="F955" s="400">
        <v>1461</v>
      </c>
    </row>
    <row r="956" spans="1:6" ht="15" customHeight="1" thickBot="1">
      <c r="A956" s="41"/>
      <c r="B956" s="92"/>
      <c r="C956" s="92">
        <v>41492</v>
      </c>
      <c r="D956" s="29" t="s">
        <v>44</v>
      </c>
      <c r="E956" s="405">
        <v>1000</v>
      </c>
      <c r="F956" s="400">
        <v>544.5</v>
      </c>
    </row>
    <row r="957" spans="1:6" ht="32.25" hidden="1" thickBot="1">
      <c r="A957" s="41"/>
      <c r="B957" s="92"/>
      <c r="C957" s="92"/>
      <c r="D957" s="158" t="s">
        <v>240</v>
      </c>
      <c r="E957" s="411">
        <v>0</v>
      </c>
      <c r="F957" s="400">
        <v>0</v>
      </c>
    </row>
    <row r="958" spans="1:6" ht="16.5" hidden="1" thickBot="1">
      <c r="A958" s="41"/>
      <c r="B958" s="92"/>
      <c r="C958" s="92"/>
      <c r="D958" s="158" t="s">
        <v>241</v>
      </c>
      <c r="E958" s="411">
        <v>0</v>
      </c>
      <c r="F958" s="400">
        <v>0</v>
      </c>
    </row>
    <row r="959" spans="1:6" ht="16.5" hidden="1" thickBot="1">
      <c r="A959" s="41"/>
      <c r="B959" s="92"/>
      <c r="C959" s="92"/>
      <c r="D959" s="29" t="s">
        <v>44</v>
      </c>
      <c r="E959" s="405"/>
      <c r="F959" s="400"/>
    </row>
    <row r="960" spans="1:6" ht="16.5" hidden="1" thickBot="1">
      <c r="A960" s="41"/>
      <c r="B960" s="92"/>
      <c r="C960" s="92">
        <v>41493</v>
      </c>
      <c r="D960" s="29" t="s">
        <v>45</v>
      </c>
      <c r="E960" s="405"/>
      <c r="F960" s="400"/>
    </row>
    <row r="961" spans="1:6" ht="16.5" hidden="1" thickBot="1">
      <c r="A961" s="98"/>
      <c r="B961" s="104"/>
      <c r="C961" s="105">
        <v>41494</v>
      </c>
      <c r="D961" s="106" t="s">
        <v>46</v>
      </c>
      <c r="E961" s="431"/>
      <c r="F961" s="400"/>
    </row>
    <row r="962" spans="1:6" ht="15">
      <c r="A962" s="37">
        <v>415</v>
      </c>
      <c r="B962" s="96"/>
      <c r="C962" s="97"/>
      <c r="D962" s="90" t="s">
        <v>47</v>
      </c>
      <c r="E962" s="425">
        <f>SUM(E963+E975+E976)</f>
        <v>176000</v>
      </c>
      <c r="F962" s="400">
        <f>SUM(F963+F975+F976)</f>
        <v>70700</v>
      </c>
    </row>
    <row r="963" spans="1:6" ht="15">
      <c r="A963" s="41"/>
      <c r="B963" s="92">
        <v>4151</v>
      </c>
      <c r="C963" s="92"/>
      <c r="D963" s="108" t="s">
        <v>48</v>
      </c>
      <c r="E963" s="405">
        <f>SUM(E964:E974)</f>
        <v>173000</v>
      </c>
      <c r="F963" s="400">
        <f>SUM(F964:F974)</f>
        <v>70700</v>
      </c>
    </row>
    <row r="964" spans="1:6" ht="15" hidden="1">
      <c r="A964" s="41"/>
      <c r="B964" s="92"/>
      <c r="C964" s="92"/>
      <c r="D964" s="159" t="s">
        <v>239</v>
      </c>
      <c r="E964" s="412">
        <v>0</v>
      </c>
      <c r="F964" s="400">
        <v>0</v>
      </c>
    </row>
    <row r="965" spans="1:6" ht="15" hidden="1">
      <c r="A965" s="41"/>
      <c r="B965" s="92"/>
      <c r="C965" s="92"/>
      <c r="D965" s="159" t="s">
        <v>136</v>
      </c>
      <c r="E965" s="412">
        <v>0</v>
      </c>
      <c r="F965" s="400">
        <v>0</v>
      </c>
    </row>
    <row r="966" spans="1:6" ht="15" customHeight="1">
      <c r="A966" s="41"/>
      <c r="B966" s="92"/>
      <c r="C966" s="92"/>
      <c r="D966" s="160" t="s">
        <v>137</v>
      </c>
      <c r="E966" s="412">
        <v>5000</v>
      </c>
      <c r="F966" s="400">
        <v>0</v>
      </c>
    </row>
    <row r="967" spans="1:6" ht="15" customHeight="1">
      <c r="A967" s="41"/>
      <c r="B967" s="92"/>
      <c r="C967" s="92"/>
      <c r="D967" s="161" t="s">
        <v>238</v>
      </c>
      <c r="E967" s="412">
        <v>8000</v>
      </c>
      <c r="F967" s="400">
        <v>5700</v>
      </c>
    </row>
    <row r="968" spans="1:6" ht="15" customHeight="1">
      <c r="A968" s="41"/>
      <c r="B968" s="92"/>
      <c r="C968" s="92"/>
      <c r="D968" s="162" t="s">
        <v>138</v>
      </c>
      <c r="E968" s="412">
        <v>5000</v>
      </c>
      <c r="F968" s="400">
        <v>0</v>
      </c>
    </row>
    <row r="969" spans="1:6" ht="15" customHeight="1">
      <c r="A969" s="41"/>
      <c r="B969" s="92"/>
      <c r="C969" s="92"/>
      <c r="D969" s="159" t="s">
        <v>139</v>
      </c>
      <c r="E969" s="412">
        <v>3000</v>
      </c>
      <c r="F969" s="400">
        <v>0</v>
      </c>
    </row>
    <row r="970" spans="1:6" ht="15">
      <c r="A970" s="41"/>
      <c r="B970" s="92"/>
      <c r="C970" s="92"/>
      <c r="D970" s="159" t="s">
        <v>140</v>
      </c>
      <c r="E970" s="412">
        <v>2000</v>
      </c>
      <c r="F970" s="400">
        <v>0</v>
      </c>
    </row>
    <row r="971" spans="1:6" ht="15">
      <c r="A971" s="41"/>
      <c r="B971" s="92"/>
      <c r="C971" s="92"/>
      <c r="D971" s="158" t="s">
        <v>337</v>
      </c>
      <c r="E971" s="411">
        <v>25000</v>
      </c>
      <c r="F971" s="400">
        <v>0</v>
      </c>
    </row>
    <row r="972" spans="1:6" ht="15">
      <c r="A972" s="41"/>
      <c r="B972" s="92"/>
      <c r="C972" s="92"/>
      <c r="D972" s="158" t="s">
        <v>260</v>
      </c>
      <c r="E972" s="411">
        <v>50000</v>
      </c>
      <c r="F972" s="400">
        <v>0</v>
      </c>
    </row>
    <row r="973" spans="1:6" ht="15" customHeight="1">
      <c r="A973" s="41"/>
      <c r="B973" s="92"/>
      <c r="C973" s="92"/>
      <c r="D973" s="158" t="s">
        <v>334</v>
      </c>
      <c r="E973" s="411">
        <v>5000</v>
      </c>
      <c r="F973" s="400"/>
    </row>
    <row r="974" spans="1:6" ht="15" customHeight="1">
      <c r="A974" s="41"/>
      <c r="B974" s="92"/>
      <c r="C974" s="92"/>
      <c r="D974" s="108" t="s">
        <v>48</v>
      </c>
      <c r="E974" s="405">
        <v>70000</v>
      </c>
      <c r="F974" s="400">
        <v>65000</v>
      </c>
    </row>
    <row r="975" spans="1:6" ht="16.5" thickBot="1">
      <c r="A975" s="98"/>
      <c r="B975" s="45">
        <v>4152</v>
      </c>
      <c r="C975" s="45"/>
      <c r="D975" s="163" t="s">
        <v>49</v>
      </c>
      <c r="E975" s="384">
        <v>3000</v>
      </c>
      <c r="F975" s="400">
        <v>0</v>
      </c>
    </row>
    <row r="976" spans="1:6" ht="16.5" hidden="1" thickBot="1">
      <c r="A976" s="98"/>
      <c r="B976" s="104">
        <v>4153</v>
      </c>
      <c r="C976" s="105"/>
      <c r="D976" s="104" t="s">
        <v>50</v>
      </c>
      <c r="E976" s="185"/>
      <c r="F976" s="400"/>
    </row>
    <row r="977" spans="1:6" ht="16.5" hidden="1" thickBot="1">
      <c r="A977" s="37">
        <v>416</v>
      </c>
      <c r="B977" s="110"/>
      <c r="C977" s="110"/>
      <c r="D977" s="90" t="s">
        <v>51</v>
      </c>
      <c r="E977" s="435">
        <f>SUM(E978)</f>
        <v>0</v>
      </c>
      <c r="F977" s="400">
        <f>SUM(F978)</f>
        <v>0</v>
      </c>
    </row>
    <row r="978" spans="1:6" ht="16.5" hidden="1" thickBot="1">
      <c r="A978" s="98"/>
      <c r="B978" s="45">
        <v>4162</v>
      </c>
      <c r="C978" s="45"/>
      <c r="D978" s="46" t="s">
        <v>52</v>
      </c>
      <c r="E978" s="144"/>
      <c r="F978" s="400"/>
    </row>
    <row r="979" spans="1:6" ht="16.5" hidden="1" thickBot="1">
      <c r="A979" s="41">
        <v>417</v>
      </c>
      <c r="B979" s="38"/>
      <c r="C979" s="39"/>
      <c r="D979" s="40" t="s">
        <v>53</v>
      </c>
      <c r="E979" s="434">
        <f>SUM(E980)</f>
        <v>0</v>
      </c>
      <c r="F979" s="400">
        <f>SUM(F980)</f>
        <v>0</v>
      </c>
    </row>
    <row r="980" spans="1:6" ht="16.5" hidden="1" thickBot="1">
      <c r="A980" s="41"/>
      <c r="B980" s="42">
        <v>4171</v>
      </c>
      <c r="C980" s="43"/>
      <c r="D980" s="31" t="s">
        <v>54</v>
      </c>
      <c r="E980" s="135"/>
      <c r="F980" s="400"/>
    </row>
    <row r="981" spans="1:6" ht="16.5" hidden="1" thickBot="1">
      <c r="A981" s="37">
        <v>418</v>
      </c>
      <c r="B981" s="110"/>
      <c r="C981" s="39"/>
      <c r="D981" s="90" t="s">
        <v>55</v>
      </c>
      <c r="E981" s="435">
        <f>SUM(E982)</f>
        <v>0</v>
      </c>
      <c r="F981" s="400">
        <f>SUM(F982)</f>
        <v>0</v>
      </c>
    </row>
    <row r="982" spans="1:6" ht="16.5" hidden="1" thickBot="1">
      <c r="A982" s="41"/>
      <c r="B982" s="92">
        <v>4181</v>
      </c>
      <c r="C982" s="112"/>
      <c r="D982" s="113" t="s">
        <v>56</v>
      </c>
      <c r="E982" s="130">
        <f>SUM(E983+E984)</f>
        <v>0</v>
      </c>
      <c r="F982" s="400">
        <f>SUM(F983+F984)</f>
        <v>0</v>
      </c>
    </row>
    <row r="983" spans="1:6" ht="16.5" hidden="1" thickBot="1">
      <c r="A983" s="41"/>
      <c r="B983" s="92"/>
      <c r="C983" s="92">
        <v>41811</v>
      </c>
      <c r="D983" s="29" t="s">
        <v>57</v>
      </c>
      <c r="E983" s="130"/>
      <c r="F983" s="400"/>
    </row>
    <row r="984" spans="1:6" ht="16.5" hidden="1" thickBot="1">
      <c r="A984" s="98"/>
      <c r="B984" s="104"/>
      <c r="C984" s="105">
        <v>41812</v>
      </c>
      <c r="D984" s="106" t="s">
        <v>58</v>
      </c>
      <c r="E984" s="185"/>
      <c r="F984" s="400"/>
    </row>
    <row r="985" spans="1:6" ht="15">
      <c r="A985" s="37">
        <v>419</v>
      </c>
      <c r="B985" s="96"/>
      <c r="C985" s="97"/>
      <c r="D985" s="90" t="s">
        <v>59</v>
      </c>
      <c r="E985" s="435">
        <f>SUM(E986+E987+E988+E989+E990+E991+E994)</f>
        <v>423500</v>
      </c>
      <c r="F985" s="400">
        <f>SUM(F986+F987+F988+F989+F990+F991+F994)</f>
        <v>30150</v>
      </c>
    </row>
    <row r="986" spans="1:6" ht="15">
      <c r="A986" s="41"/>
      <c r="B986" s="92">
        <v>4191</v>
      </c>
      <c r="C986" s="92"/>
      <c r="D986" s="108" t="s">
        <v>60</v>
      </c>
      <c r="E986" s="130">
        <v>2000</v>
      </c>
      <c r="F986" s="400">
        <v>650</v>
      </c>
    </row>
    <row r="987" spans="1:6" ht="15" hidden="1">
      <c r="A987" s="41"/>
      <c r="B987" s="92">
        <v>4192</v>
      </c>
      <c r="C987" s="92"/>
      <c r="D987" s="108" t="s">
        <v>61</v>
      </c>
      <c r="E987" s="130"/>
      <c r="F987" s="400"/>
    </row>
    <row r="988" spans="1:6" ht="15" hidden="1">
      <c r="A988" s="41"/>
      <c r="B988" s="92">
        <v>4193</v>
      </c>
      <c r="C988" s="92"/>
      <c r="D988" s="108" t="s">
        <v>62</v>
      </c>
      <c r="E988" s="130"/>
      <c r="F988" s="400"/>
    </row>
    <row r="989" spans="1:6" ht="15">
      <c r="A989" s="41"/>
      <c r="B989" s="92">
        <v>4194</v>
      </c>
      <c r="C989" s="92"/>
      <c r="D989" s="108" t="s">
        <v>63</v>
      </c>
      <c r="E989" s="130">
        <v>1000</v>
      </c>
      <c r="F989" s="400">
        <v>0</v>
      </c>
    </row>
    <row r="990" spans="1:6" ht="15" hidden="1">
      <c r="A990" s="41"/>
      <c r="B990" s="13">
        <v>4195</v>
      </c>
      <c r="C990" s="13"/>
      <c r="D990" s="34" t="s">
        <v>64</v>
      </c>
      <c r="E990" s="130"/>
      <c r="F990" s="400"/>
    </row>
    <row r="991" spans="1:6" ht="15">
      <c r="A991" s="41"/>
      <c r="B991" s="92">
        <v>4196</v>
      </c>
      <c r="C991" s="92"/>
      <c r="D991" s="108" t="s">
        <v>65</v>
      </c>
      <c r="E991" s="405">
        <f>E992+E993</f>
        <v>420000</v>
      </c>
      <c r="F991" s="400">
        <f>F992+F993</f>
        <v>29500</v>
      </c>
    </row>
    <row r="992" spans="1:6" ht="15" customHeight="1">
      <c r="A992" s="41"/>
      <c r="B992" s="71"/>
      <c r="C992" s="71"/>
      <c r="D992" s="164" t="s">
        <v>262</v>
      </c>
      <c r="E992" s="407">
        <v>400000</v>
      </c>
      <c r="F992" s="400">
        <v>19500</v>
      </c>
    </row>
    <row r="993" spans="1:6" ht="15" customHeight="1">
      <c r="A993" s="41"/>
      <c r="B993" s="71"/>
      <c r="C993" s="71"/>
      <c r="D993" s="164" t="s">
        <v>261</v>
      </c>
      <c r="E993" s="407">
        <v>20000</v>
      </c>
      <c r="F993" s="400">
        <v>10000</v>
      </c>
    </row>
    <row r="994" spans="1:6" ht="16.5" thickBot="1">
      <c r="A994" s="98"/>
      <c r="B994" s="45">
        <v>4199</v>
      </c>
      <c r="C994" s="45"/>
      <c r="D994" s="114" t="s">
        <v>66</v>
      </c>
      <c r="E994" s="384">
        <v>500</v>
      </c>
      <c r="F994" s="400">
        <v>0</v>
      </c>
    </row>
    <row r="995" spans="1:6" ht="16.5" hidden="1" thickBot="1">
      <c r="A995" s="378">
        <v>42</v>
      </c>
      <c r="B995" s="52"/>
      <c r="C995" s="52"/>
      <c r="D995" s="53" t="s">
        <v>67</v>
      </c>
      <c r="E995" s="428">
        <f>SUM(E996)</f>
        <v>0</v>
      </c>
      <c r="F995" s="400">
        <f>SUM(F996)</f>
        <v>0</v>
      </c>
    </row>
    <row r="996" spans="1:6" ht="16.5" hidden="1" thickBot="1">
      <c r="A996" s="4">
        <v>421</v>
      </c>
      <c r="B996" s="32"/>
      <c r="C996" s="32"/>
      <c r="D996" s="58" t="s">
        <v>68</v>
      </c>
      <c r="E996" s="426">
        <f>SUM(E997)</f>
        <v>0</v>
      </c>
      <c r="F996" s="400">
        <f>SUM(F997)</f>
        <v>0</v>
      </c>
    </row>
    <row r="997" spans="1:6" ht="16.5" hidden="1" thickBot="1">
      <c r="A997" s="9"/>
      <c r="B997" s="16">
        <v>4215</v>
      </c>
      <c r="C997" s="16"/>
      <c r="D997" s="51" t="s">
        <v>69</v>
      </c>
      <c r="E997" s="407"/>
      <c r="F997" s="400"/>
    </row>
    <row r="998" spans="1:6" ht="16.5" hidden="1" thickBot="1">
      <c r="A998" s="4">
        <v>422</v>
      </c>
      <c r="B998" s="32"/>
      <c r="C998" s="136"/>
      <c r="D998" s="58" t="s">
        <v>70</v>
      </c>
      <c r="E998" s="427"/>
      <c r="F998" s="400"/>
    </row>
    <row r="999" spans="1:6" ht="16.5" hidden="1" thickBot="1">
      <c r="A999" s="22"/>
      <c r="B999" s="48">
        <v>4222</v>
      </c>
      <c r="C999" s="49"/>
      <c r="D999" s="59" t="s">
        <v>71</v>
      </c>
      <c r="E999" s="431"/>
      <c r="F999" s="400"/>
    </row>
    <row r="1000" spans="1:6" ht="16.5" thickBot="1">
      <c r="A1000" s="83">
        <v>43</v>
      </c>
      <c r="B1000" s="119"/>
      <c r="C1000" s="120"/>
      <c r="D1000" s="121" t="s">
        <v>72</v>
      </c>
      <c r="E1000" s="428">
        <f>SUM(E1001+E1017)</f>
        <v>150000</v>
      </c>
      <c r="F1000" s="400">
        <f>SUM(F1001+F1017)</f>
        <v>65301.11</v>
      </c>
    </row>
    <row r="1001" spans="1:6" ht="16.5" hidden="1" thickBot="1">
      <c r="A1001" s="37">
        <v>54</v>
      </c>
      <c r="B1001" s="96"/>
      <c r="C1001" s="97"/>
      <c r="D1001" s="122" t="s">
        <v>73</v>
      </c>
      <c r="E1001" s="425">
        <f>SUM(E1002+E1003+E1004+E1005+E1006+E1007+E1011)</f>
        <v>0</v>
      </c>
      <c r="F1001" s="400">
        <f>SUM(F1002+F1003+F1004+F1005+F1006+F1007+F1011)</f>
        <v>0</v>
      </c>
    </row>
    <row r="1002" spans="1:6" ht="16.5" hidden="1" thickBot="1">
      <c r="A1002" s="41"/>
      <c r="B1002" s="92">
        <v>4312</v>
      </c>
      <c r="C1002" s="123"/>
      <c r="D1002" s="124" t="s">
        <v>74</v>
      </c>
      <c r="E1002" s="430"/>
      <c r="F1002" s="400"/>
    </row>
    <row r="1003" spans="1:6" ht="16.5" hidden="1" thickBot="1">
      <c r="A1003" s="41"/>
      <c r="B1003" s="92">
        <v>4313</v>
      </c>
      <c r="C1003" s="92"/>
      <c r="D1003" s="124" t="s">
        <v>75</v>
      </c>
      <c r="E1003" s="405"/>
      <c r="F1003" s="400"/>
    </row>
    <row r="1004" spans="1:6" ht="16.5" hidden="1" thickBot="1">
      <c r="A1004" s="41"/>
      <c r="B1004" s="92">
        <v>4314</v>
      </c>
      <c r="C1004" s="92"/>
      <c r="D1004" s="124" t="s">
        <v>76</v>
      </c>
      <c r="E1004" s="405"/>
      <c r="F1004" s="400"/>
    </row>
    <row r="1005" spans="1:6" ht="16.5" hidden="1" thickBot="1">
      <c r="A1005" s="41"/>
      <c r="B1005" s="92">
        <v>4315</v>
      </c>
      <c r="C1005" s="126"/>
      <c r="D1005" s="127" t="s">
        <v>77</v>
      </c>
      <c r="E1005" s="405"/>
      <c r="F1005" s="400"/>
    </row>
    <row r="1006" spans="1:6" ht="16.5" hidden="1" thickBot="1">
      <c r="A1006" s="41"/>
      <c r="B1006" s="92">
        <v>4316</v>
      </c>
      <c r="C1006" s="92"/>
      <c r="D1006" s="92" t="s">
        <v>78</v>
      </c>
      <c r="E1006" s="405"/>
      <c r="F1006" s="400"/>
    </row>
    <row r="1007" spans="1:6" ht="16.5" hidden="1" thickBot="1">
      <c r="A1007" s="41"/>
      <c r="B1007" s="92">
        <v>4318</v>
      </c>
      <c r="C1007" s="92"/>
      <c r="D1007" s="92" t="s">
        <v>79</v>
      </c>
      <c r="E1007" s="405">
        <f>SUM(E1008+E1009+E1010)</f>
        <v>0</v>
      </c>
      <c r="F1007" s="400">
        <f>SUM(F1008+F1009+F1010)</f>
        <v>0</v>
      </c>
    </row>
    <row r="1008" spans="1:6" ht="16.5" hidden="1" thickBot="1">
      <c r="A1008" s="41"/>
      <c r="B1008" s="71"/>
      <c r="C1008" s="71">
        <v>43181</v>
      </c>
      <c r="D1008" s="92" t="s">
        <v>79</v>
      </c>
      <c r="E1008" s="407"/>
      <c r="F1008" s="400"/>
    </row>
    <row r="1009" spans="1:6" ht="16.5" hidden="1" thickBot="1">
      <c r="A1009" s="41"/>
      <c r="B1009" s="71"/>
      <c r="C1009" s="71">
        <v>43182</v>
      </c>
      <c r="D1009" s="71" t="s">
        <v>80</v>
      </c>
      <c r="E1009" s="407"/>
      <c r="F1009" s="400"/>
    </row>
    <row r="1010" spans="1:6" ht="16.5" hidden="1" thickBot="1">
      <c r="A1010" s="41"/>
      <c r="B1010" s="71"/>
      <c r="C1010" s="71">
        <v>43183</v>
      </c>
      <c r="D1010" s="71" t="s">
        <v>81</v>
      </c>
      <c r="E1010" s="407"/>
      <c r="F1010" s="400"/>
    </row>
    <row r="1011" spans="1:6" ht="16.5" hidden="1" thickBot="1">
      <c r="A1011" s="41"/>
      <c r="B1011" s="92">
        <v>4319</v>
      </c>
      <c r="C1011" s="92"/>
      <c r="D1011" s="92" t="s">
        <v>82</v>
      </c>
      <c r="E1011" s="405">
        <f>SUM(E1012+E1013+E1014+E1015+E1016)</f>
        <v>0</v>
      </c>
      <c r="F1011" s="400">
        <f>SUM(F1012+F1013+F1014+F1015+F1016)</f>
        <v>0</v>
      </c>
    </row>
    <row r="1012" spans="1:6" ht="16.5" hidden="1" thickBot="1">
      <c r="A1012" s="9"/>
      <c r="B1012" s="16"/>
      <c r="C1012" s="16">
        <v>43191</v>
      </c>
      <c r="D1012" s="16" t="s">
        <v>83</v>
      </c>
      <c r="E1012" s="405"/>
      <c r="F1012" s="400"/>
    </row>
    <row r="1013" spans="1:6" ht="16.5" hidden="1" thickBot="1">
      <c r="A1013" s="9"/>
      <c r="B1013" s="16"/>
      <c r="C1013" s="16">
        <v>43192</v>
      </c>
      <c r="D1013" s="16" t="s">
        <v>84</v>
      </c>
      <c r="E1013" s="405"/>
      <c r="F1013" s="400"/>
    </row>
    <row r="1014" spans="1:6" ht="16.5" hidden="1" thickBot="1">
      <c r="A1014" s="9"/>
      <c r="B1014" s="16"/>
      <c r="C1014" s="16">
        <v>43193</v>
      </c>
      <c r="D1014" s="16" t="s">
        <v>85</v>
      </c>
      <c r="E1014" s="405"/>
      <c r="F1014" s="400"/>
    </row>
    <row r="1015" spans="1:6" ht="16.5" hidden="1" thickBot="1">
      <c r="A1015" s="9"/>
      <c r="B1015" s="13"/>
      <c r="C1015" s="16">
        <v>43194</v>
      </c>
      <c r="D1015" s="13" t="s">
        <v>86</v>
      </c>
      <c r="E1015" s="405"/>
      <c r="F1015" s="400"/>
    </row>
    <row r="1016" spans="1:6" ht="16.5" hidden="1" thickBot="1">
      <c r="A1016" s="22"/>
      <c r="B1016" s="48"/>
      <c r="C1016" s="23">
        <v>43195</v>
      </c>
      <c r="D1016" s="48" t="s">
        <v>87</v>
      </c>
      <c r="E1016" s="431"/>
      <c r="F1016" s="400"/>
    </row>
    <row r="1017" spans="1:6" ht="15">
      <c r="A1017" s="37">
        <v>432</v>
      </c>
      <c r="B1017" s="96"/>
      <c r="C1017" s="97"/>
      <c r="D1017" s="129" t="s">
        <v>88</v>
      </c>
      <c r="E1017" s="425">
        <f>SUM(E1018)</f>
        <v>150000</v>
      </c>
      <c r="F1017" s="400">
        <f>SUM(F1018)</f>
        <v>65301.11</v>
      </c>
    </row>
    <row r="1018" spans="1:6" ht="15">
      <c r="A1018" s="149"/>
      <c r="B1018" s="92">
        <v>4326</v>
      </c>
      <c r="C1018" s="92"/>
      <c r="D1018" s="92" t="s">
        <v>89</v>
      </c>
      <c r="E1018" s="405">
        <f>SUM(E1019:E1028)</f>
        <v>150000</v>
      </c>
      <c r="F1018" s="400">
        <f>SUM(F1019:F1028)</f>
        <v>65301.11</v>
      </c>
    </row>
    <row r="1019" spans="1:6" ht="15" hidden="1">
      <c r="A1019" s="41"/>
      <c r="B1019" s="112"/>
      <c r="C1019" s="112">
        <v>43261</v>
      </c>
      <c r="D1019" s="113" t="s">
        <v>90</v>
      </c>
      <c r="E1019" s="406"/>
      <c r="F1019" s="400"/>
    </row>
    <row r="1020" spans="1:6" ht="15" hidden="1">
      <c r="A1020" s="41"/>
      <c r="B1020" s="92"/>
      <c r="C1020" s="92">
        <v>43262</v>
      </c>
      <c r="D1020" s="92" t="s">
        <v>91</v>
      </c>
      <c r="E1020" s="405"/>
      <c r="F1020" s="400"/>
    </row>
    <row r="1021" spans="1:6" ht="15" hidden="1">
      <c r="A1021" s="41"/>
      <c r="B1021" s="92"/>
      <c r="C1021" s="92">
        <v>43263</v>
      </c>
      <c r="D1021" s="92" t="s">
        <v>92</v>
      </c>
      <c r="E1021" s="405"/>
      <c r="F1021" s="400"/>
    </row>
    <row r="1022" spans="1:6" ht="15" hidden="1">
      <c r="A1022" s="41"/>
      <c r="B1022" s="92"/>
      <c r="C1022" s="92">
        <v>43264</v>
      </c>
      <c r="D1022" s="92" t="s">
        <v>93</v>
      </c>
      <c r="E1022" s="405"/>
      <c r="F1022" s="400"/>
    </row>
    <row r="1023" spans="1:6" ht="15" hidden="1">
      <c r="A1023" s="41"/>
      <c r="B1023" s="92"/>
      <c r="C1023" s="92">
        <v>43265</v>
      </c>
      <c r="D1023" s="124" t="s">
        <v>94</v>
      </c>
      <c r="E1023" s="405"/>
      <c r="F1023" s="400"/>
    </row>
    <row r="1024" spans="1:6" ht="15" hidden="1">
      <c r="A1024" s="41"/>
      <c r="B1024" s="71"/>
      <c r="C1024" s="71">
        <v>43266</v>
      </c>
      <c r="D1024" s="71" t="s">
        <v>95</v>
      </c>
      <c r="E1024" s="407"/>
      <c r="F1024" s="400"/>
    </row>
    <row r="1025" spans="1:6" ht="15" hidden="1">
      <c r="A1025" s="152"/>
      <c r="B1025" s="92"/>
      <c r="C1025" s="92">
        <v>43267</v>
      </c>
      <c r="D1025" s="92" t="s">
        <v>96</v>
      </c>
      <c r="E1025" s="405">
        <v>0</v>
      </c>
      <c r="F1025" s="400">
        <v>0</v>
      </c>
    </row>
    <row r="1026" spans="1:6" ht="15">
      <c r="A1026" s="165"/>
      <c r="B1026" s="92"/>
      <c r="C1026" s="92">
        <v>432612</v>
      </c>
      <c r="D1026" s="92" t="s">
        <v>275</v>
      </c>
      <c r="E1026" s="405">
        <v>100000</v>
      </c>
      <c r="F1026" s="400">
        <v>0</v>
      </c>
    </row>
    <row r="1027" spans="1:6" ht="15" hidden="1">
      <c r="A1027" s="165"/>
      <c r="B1027" s="92"/>
      <c r="C1027" s="92">
        <v>43268</v>
      </c>
      <c r="D1027" s="92" t="s">
        <v>97</v>
      </c>
      <c r="E1027" s="405"/>
      <c r="F1027" s="400"/>
    </row>
    <row r="1028" spans="1:6" ht="16.5" thickBot="1">
      <c r="A1028" s="98"/>
      <c r="B1028" s="104"/>
      <c r="C1028" s="105">
        <v>43269</v>
      </c>
      <c r="D1028" s="104" t="s">
        <v>98</v>
      </c>
      <c r="E1028" s="431">
        <v>50000</v>
      </c>
      <c r="F1028" s="400">
        <v>65301.11</v>
      </c>
    </row>
    <row r="1029" spans="1:6" ht="16.5" thickBot="1">
      <c r="A1029" s="83">
        <v>44</v>
      </c>
      <c r="B1029" s="119"/>
      <c r="C1029" s="120"/>
      <c r="D1029" s="134" t="s">
        <v>99</v>
      </c>
      <c r="E1029" s="428">
        <f>SUM(E1030)</f>
        <v>8091500</v>
      </c>
      <c r="F1029" s="400">
        <f>SUM(F1030)</f>
        <v>552996.37</v>
      </c>
    </row>
    <row r="1030" spans="1:6" ht="15">
      <c r="A1030" s="37">
        <v>441</v>
      </c>
      <c r="B1030" s="96"/>
      <c r="C1030" s="97"/>
      <c r="D1030" s="40" t="s">
        <v>100</v>
      </c>
      <c r="E1030" s="426">
        <f>SUM(E1031+E1032+E1080+E1083+E1084)</f>
        <v>8091500</v>
      </c>
      <c r="F1030" s="400">
        <f>SUM(F1031+F1032+F1080+F1083+F1084)</f>
        <v>552996.37</v>
      </c>
    </row>
    <row r="1031" spans="1:6" ht="15" customHeight="1">
      <c r="A1031" s="41"/>
      <c r="B1031" s="92">
        <v>4411</v>
      </c>
      <c r="C1031" s="92"/>
      <c r="D1031" s="92" t="s">
        <v>101</v>
      </c>
      <c r="E1031" s="405">
        <v>1000</v>
      </c>
      <c r="F1031" s="400">
        <v>0</v>
      </c>
    </row>
    <row r="1032" spans="1:6" ht="15" customHeight="1">
      <c r="A1032" s="41"/>
      <c r="B1032" s="166">
        <v>4412</v>
      </c>
      <c r="C1032" s="166"/>
      <c r="D1032" s="167" t="s">
        <v>102</v>
      </c>
      <c r="E1032" s="405">
        <f>E1033+E1051+E1056+E1060+E1062+E1064+E1067+E1070</f>
        <v>7581000</v>
      </c>
      <c r="F1032" s="400">
        <f>F1033+F1051+F1056+F1060+F1062+F1064+F1067+F1070</f>
        <v>466138.18</v>
      </c>
    </row>
    <row r="1033" spans="1:6" ht="15">
      <c r="A1033" s="41"/>
      <c r="B1033" s="166"/>
      <c r="C1033" s="166">
        <v>44121</v>
      </c>
      <c r="D1033" s="166" t="s">
        <v>103</v>
      </c>
      <c r="E1033" s="405">
        <f>SUM(E1034:E1050)</f>
        <v>478000</v>
      </c>
      <c r="F1033" s="400">
        <f>SUM(F1034:F1050)</f>
        <v>0</v>
      </c>
    </row>
    <row r="1034" spans="1:6" ht="15">
      <c r="A1034" s="41"/>
      <c r="B1034" s="166"/>
      <c r="C1034" s="166"/>
      <c r="D1034" s="168" t="s">
        <v>252</v>
      </c>
      <c r="E1034" s="412">
        <v>10000</v>
      </c>
      <c r="F1034" s="400">
        <v>0</v>
      </c>
    </row>
    <row r="1035" spans="1:6" ht="15">
      <c r="A1035" s="41"/>
      <c r="B1035" s="166"/>
      <c r="C1035" s="166"/>
      <c r="D1035" s="168" t="s">
        <v>336</v>
      </c>
      <c r="E1035" s="412">
        <v>30000</v>
      </c>
      <c r="F1035" s="400"/>
    </row>
    <row r="1036" spans="1:6" ht="15">
      <c r="A1036" s="41"/>
      <c r="B1036" s="166"/>
      <c r="C1036" s="166"/>
      <c r="D1036" s="169" t="s">
        <v>253</v>
      </c>
      <c r="E1036" s="412">
        <v>100000</v>
      </c>
      <c r="F1036" s="400">
        <v>0</v>
      </c>
    </row>
    <row r="1037" spans="1:6" ht="15.75" customHeight="1">
      <c r="A1037" s="41"/>
      <c r="B1037" s="166"/>
      <c r="C1037" s="166"/>
      <c r="D1037" s="169" t="s">
        <v>141</v>
      </c>
      <c r="E1037" s="412">
        <v>50000</v>
      </c>
      <c r="F1037" s="400">
        <v>0</v>
      </c>
    </row>
    <row r="1038" spans="1:6" ht="16.5" thickBot="1">
      <c r="A1038" s="98"/>
      <c r="B1038" s="189"/>
      <c r="C1038" s="189"/>
      <c r="D1038" s="190" t="s">
        <v>243</v>
      </c>
      <c r="E1038" s="413">
        <v>20000</v>
      </c>
      <c r="F1038" s="400">
        <v>0</v>
      </c>
    </row>
    <row r="1039" spans="1:6" ht="15">
      <c r="A1039" s="37"/>
      <c r="B1039" s="191"/>
      <c r="C1039" s="191"/>
      <c r="D1039" s="192" t="s">
        <v>142</v>
      </c>
      <c r="E1039" s="414">
        <v>50000</v>
      </c>
      <c r="F1039" s="400">
        <v>0</v>
      </c>
    </row>
    <row r="1040" spans="1:6" ht="15">
      <c r="A1040" s="41"/>
      <c r="B1040" s="166"/>
      <c r="C1040" s="166"/>
      <c r="D1040" s="169" t="s">
        <v>143</v>
      </c>
      <c r="E1040" s="412">
        <v>50000</v>
      </c>
      <c r="F1040" s="400">
        <v>0</v>
      </c>
    </row>
    <row r="1041" spans="1:6" ht="15">
      <c r="A1041" s="41"/>
      <c r="B1041" s="166"/>
      <c r="C1041" s="166"/>
      <c r="D1041" s="169" t="s">
        <v>144</v>
      </c>
      <c r="E1041" s="412">
        <v>10000</v>
      </c>
      <c r="F1041" s="400">
        <v>0</v>
      </c>
    </row>
    <row r="1042" spans="1:6" ht="15">
      <c r="A1042" s="41"/>
      <c r="B1042" s="166"/>
      <c r="C1042" s="166"/>
      <c r="D1042" s="169" t="s">
        <v>145</v>
      </c>
      <c r="E1042" s="412">
        <v>15000</v>
      </c>
      <c r="F1042" s="400">
        <v>0</v>
      </c>
    </row>
    <row r="1043" spans="1:7" ht="15">
      <c r="A1043" s="170"/>
      <c r="B1043" s="171"/>
      <c r="C1043" s="171"/>
      <c r="D1043" s="169" t="s">
        <v>146</v>
      </c>
      <c r="E1043" s="412">
        <v>30000</v>
      </c>
      <c r="F1043" s="400">
        <v>0</v>
      </c>
      <c r="G1043" t="s">
        <v>309</v>
      </c>
    </row>
    <row r="1044" spans="1:6" ht="15">
      <c r="A1044" s="170"/>
      <c r="B1044" s="171"/>
      <c r="C1044" s="171"/>
      <c r="D1044" s="172" t="s">
        <v>147</v>
      </c>
      <c r="E1044" s="412">
        <v>25000</v>
      </c>
      <c r="F1044" s="400">
        <v>0</v>
      </c>
    </row>
    <row r="1045" spans="1:6" ht="15">
      <c r="A1045" s="170"/>
      <c r="B1045" s="171"/>
      <c r="C1045" s="171"/>
      <c r="D1045" s="169" t="s">
        <v>283</v>
      </c>
      <c r="E1045" s="412">
        <v>20000</v>
      </c>
      <c r="F1045" s="400">
        <v>0</v>
      </c>
    </row>
    <row r="1046" spans="1:6" ht="15">
      <c r="A1046" s="170"/>
      <c r="B1046" s="171"/>
      <c r="C1046" s="171"/>
      <c r="D1046" s="173" t="s">
        <v>248</v>
      </c>
      <c r="E1046" s="412">
        <v>15000</v>
      </c>
      <c r="F1046" s="400">
        <v>0</v>
      </c>
    </row>
    <row r="1047" spans="1:6" ht="15">
      <c r="A1047" s="170"/>
      <c r="B1047" s="171"/>
      <c r="C1047" s="171"/>
      <c r="D1047" s="158" t="s">
        <v>300</v>
      </c>
      <c r="E1047" s="412">
        <v>30000</v>
      </c>
      <c r="F1047" s="400">
        <v>0</v>
      </c>
    </row>
    <row r="1048" spans="1:6" ht="15">
      <c r="A1048" s="170"/>
      <c r="B1048" s="171"/>
      <c r="C1048" s="171"/>
      <c r="D1048" s="158" t="s">
        <v>299</v>
      </c>
      <c r="E1048" s="412">
        <v>10000</v>
      </c>
      <c r="F1048" s="400">
        <v>0</v>
      </c>
    </row>
    <row r="1049" spans="1:6" ht="15">
      <c r="A1049" s="170"/>
      <c r="B1049" s="171"/>
      <c r="C1049" s="171"/>
      <c r="D1049" s="158" t="s">
        <v>301</v>
      </c>
      <c r="E1049" s="412">
        <v>3000</v>
      </c>
      <c r="F1049" s="400">
        <v>0</v>
      </c>
    </row>
    <row r="1050" spans="1:6" ht="15">
      <c r="A1050" s="170"/>
      <c r="B1050" s="171"/>
      <c r="C1050" s="171"/>
      <c r="D1050" s="158" t="s">
        <v>302</v>
      </c>
      <c r="E1050" s="412">
        <v>10000</v>
      </c>
      <c r="F1050" s="400">
        <v>0</v>
      </c>
    </row>
    <row r="1051" spans="1:6" ht="15">
      <c r="A1051" s="41"/>
      <c r="B1051" s="166"/>
      <c r="C1051" s="166">
        <v>44122</v>
      </c>
      <c r="D1051" s="263" t="s">
        <v>104</v>
      </c>
      <c r="E1051" s="405">
        <f>SUM(E1052:E1055)</f>
        <v>80000</v>
      </c>
      <c r="F1051" s="400">
        <f>SUM(F1052:F1055)</f>
        <v>0</v>
      </c>
    </row>
    <row r="1052" spans="1:6" ht="15">
      <c r="A1052" s="41"/>
      <c r="B1052" s="166"/>
      <c r="C1052" s="166"/>
      <c r="D1052" s="173" t="s">
        <v>148</v>
      </c>
      <c r="E1052" s="412">
        <v>10000</v>
      </c>
      <c r="F1052" s="400">
        <v>0</v>
      </c>
    </row>
    <row r="1053" spans="1:6" ht="15">
      <c r="A1053" s="170"/>
      <c r="B1053" s="171"/>
      <c r="C1053" s="171"/>
      <c r="D1053" s="173" t="s">
        <v>149</v>
      </c>
      <c r="E1053" s="412">
        <v>50000</v>
      </c>
      <c r="F1053" s="400">
        <v>0</v>
      </c>
    </row>
    <row r="1054" spans="1:6" ht="15">
      <c r="A1054" s="170"/>
      <c r="B1054" s="171"/>
      <c r="C1054" s="171"/>
      <c r="D1054" s="173" t="s">
        <v>150</v>
      </c>
      <c r="E1054" s="412">
        <v>10000</v>
      </c>
      <c r="F1054" s="400">
        <v>0</v>
      </c>
    </row>
    <row r="1055" spans="1:6" ht="15">
      <c r="A1055" s="41"/>
      <c r="B1055" s="166"/>
      <c r="C1055" s="166"/>
      <c r="D1055" s="158" t="s">
        <v>151</v>
      </c>
      <c r="E1055" s="412">
        <v>10000</v>
      </c>
      <c r="F1055" s="400">
        <v>0</v>
      </c>
    </row>
    <row r="1056" spans="1:6" ht="15.75" customHeight="1" hidden="1">
      <c r="A1056" s="41"/>
      <c r="B1056" s="166"/>
      <c r="C1056" s="166">
        <v>44123</v>
      </c>
      <c r="D1056" s="264" t="s">
        <v>105</v>
      </c>
      <c r="E1056" s="405">
        <f>SUM(E1057:E1059)</f>
        <v>0</v>
      </c>
      <c r="F1056" s="400">
        <f>SUM(F1057:F1059)</f>
        <v>0</v>
      </c>
    </row>
    <row r="1057" spans="1:6" ht="15.75" customHeight="1" hidden="1">
      <c r="A1057" s="41"/>
      <c r="B1057" s="166"/>
      <c r="C1057" s="166"/>
      <c r="D1057" s="265"/>
      <c r="E1057" s="406">
        <v>0</v>
      </c>
      <c r="F1057" s="400">
        <v>0</v>
      </c>
    </row>
    <row r="1058" spans="1:6" ht="15.75" customHeight="1" hidden="1">
      <c r="A1058" s="41"/>
      <c r="B1058" s="166"/>
      <c r="C1058" s="166"/>
      <c r="D1058" s="265"/>
      <c r="E1058" s="406">
        <v>0</v>
      </c>
      <c r="F1058" s="400">
        <v>0</v>
      </c>
    </row>
    <row r="1059" spans="1:6" ht="15.75" customHeight="1" hidden="1">
      <c r="A1059" s="41"/>
      <c r="B1059" s="166"/>
      <c r="C1059" s="166"/>
      <c r="D1059" s="158"/>
      <c r="E1059" s="415">
        <v>0</v>
      </c>
      <c r="F1059" s="400">
        <v>0</v>
      </c>
    </row>
    <row r="1060" spans="1:6" ht="15.75" customHeight="1" hidden="1">
      <c r="A1060" s="41"/>
      <c r="B1060" s="166"/>
      <c r="C1060" s="166">
        <v>44124</v>
      </c>
      <c r="D1060" s="264" t="s">
        <v>106</v>
      </c>
      <c r="E1060" s="405">
        <f>SUM(E1061:E1061)</f>
        <v>0</v>
      </c>
      <c r="F1060" s="400">
        <f>SUM(F1061:F1061)</f>
        <v>0</v>
      </c>
    </row>
    <row r="1061" spans="1:6" ht="15.75" customHeight="1" hidden="1">
      <c r="A1061" s="41"/>
      <c r="B1061" s="166"/>
      <c r="C1061" s="166"/>
      <c r="D1061" s="264"/>
      <c r="E1061" s="405">
        <v>0</v>
      </c>
      <c r="F1061" s="400">
        <v>0</v>
      </c>
    </row>
    <row r="1062" spans="1:6" ht="15">
      <c r="A1062" s="41"/>
      <c r="B1062" s="166"/>
      <c r="C1062" s="166">
        <v>44125</v>
      </c>
      <c r="D1062" s="264" t="s">
        <v>107</v>
      </c>
      <c r="E1062" s="405">
        <f>SUM(E1063:E1063)</f>
        <v>40000</v>
      </c>
      <c r="F1062" s="400">
        <f>SUM(F1063:F1063)</f>
        <v>0</v>
      </c>
    </row>
    <row r="1063" spans="1:6" ht="15">
      <c r="A1063" s="41"/>
      <c r="B1063" s="166"/>
      <c r="C1063" s="166"/>
      <c r="D1063" s="158" t="s">
        <v>249</v>
      </c>
      <c r="E1063" s="411">
        <v>40000</v>
      </c>
      <c r="F1063" s="400">
        <v>0</v>
      </c>
    </row>
    <row r="1064" spans="1:6" ht="15">
      <c r="A1064" s="41"/>
      <c r="B1064" s="166"/>
      <c r="C1064" s="166">
        <v>44126</v>
      </c>
      <c r="D1064" s="264" t="s">
        <v>108</v>
      </c>
      <c r="E1064" s="405">
        <f>SUM(E1065:E1066)</f>
        <v>433000</v>
      </c>
      <c r="F1064" s="400">
        <f>SUM(F1065:F1066)</f>
        <v>0</v>
      </c>
    </row>
    <row r="1065" spans="1:6" ht="15">
      <c r="A1065" s="41"/>
      <c r="B1065" s="166"/>
      <c r="C1065" s="166"/>
      <c r="D1065" s="158" t="s">
        <v>152</v>
      </c>
      <c r="E1065" s="412">
        <v>380000</v>
      </c>
      <c r="F1065" s="400">
        <v>0</v>
      </c>
    </row>
    <row r="1066" spans="1:6" ht="15">
      <c r="A1066" s="41"/>
      <c r="B1066" s="166"/>
      <c r="C1066" s="166"/>
      <c r="D1066" s="158" t="s">
        <v>153</v>
      </c>
      <c r="E1066" s="412">
        <v>53000</v>
      </c>
      <c r="F1066" s="400">
        <v>0</v>
      </c>
    </row>
    <row r="1067" spans="1:6" ht="15">
      <c r="A1067" s="41"/>
      <c r="B1067" s="166"/>
      <c r="C1067" s="166">
        <v>44127</v>
      </c>
      <c r="D1067" s="264" t="s">
        <v>109</v>
      </c>
      <c r="E1067" s="405">
        <f>SUM(E1068:E1069)</f>
        <v>4000000</v>
      </c>
      <c r="F1067" s="400">
        <f>SUM(F1068:F1069)</f>
        <v>369518.5</v>
      </c>
    </row>
    <row r="1068" spans="1:7" ht="31.5">
      <c r="A1068" s="41"/>
      <c r="B1068" s="166"/>
      <c r="C1068" s="166"/>
      <c r="D1068" s="158" t="s">
        <v>154</v>
      </c>
      <c r="E1068" s="412">
        <v>650000</v>
      </c>
      <c r="F1068" s="400">
        <v>369518.5</v>
      </c>
      <c r="G1068" s="261" t="s">
        <v>327</v>
      </c>
    </row>
    <row r="1069" spans="1:7" ht="31.5">
      <c r="A1069" s="41"/>
      <c r="B1069" s="166"/>
      <c r="C1069" s="166"/>
      <c r="D1069" s="173" t="s">
        <v>273</v>
      </c>
      <c r="E1069" s="412">
        <v>3350000</v>
      </c>
      <c r="F1069" s="400">
        <v>0</v>
      </c>
      <c r="G1069" s="261"/>
    </row>
    <row r="1070" spans="1:6" ht="15">
      <c r="A1070" s="41"/>
      <c r="B1070" s="166"/>
      <c r="C1070" s="166">
        <v>44128</v>
      </c>
      <c r="D1070" s="166" t="s">
        <v>66</v>
      </c>
      <c r="E1070" s="405">
        <f>SUM(E1071:E1079)</f>
        <v>2550000</v>
      </c>
      <c r="F1070" s="400">
        <f>SUM(F1071:F1077)</f>
        <v>96619.68</v>
      </c>
    </row>
    <row r="1071" spans="1:6" ht="15">
      <c r="A1071" s="41"/>
      <c r="B1071" s="166"/>
      <c r="C1071" s="166"/>
      <c r="D1071" s="169" t="s">
        <v>155</v>
      </c>
      <c r="E1071" s="412">
        <v>200000</v>
      </c>
      <c r="F1071" s="400">
        <v>86000</v>
      </c>
    </row>
    <row r="1072" spans="1:6" ht="31.5">
      <c r="A1072" s="41"/>
      <c r="B1072" s="166"/>
      <c r="C1072" s="166"/>
      <c r="D1072" s="173" t="s">
        <v>156</v>
      </c>
      <c r="E1072" s="411">
        <v>200000</v>
      </c>
      <c r="F1072" s="400">
        <v>5115</v>
      </c>
    </row>
    <row r="1073" spans="1:6" ht="15">
      <c r="A1073" s="41"/>
      <c r="B1073" s="166"/>
      <c r="C1073" s="166"/>
      <c r="D1073" s="169" t="s">
        <v>324</v>
      </c>
      <c r="E1073" s="411">
        <v>2000000</v>
      </c>
      <c r="F1073" s="400"/>
    </row>
    <row r="1074" spans="1:8" ht="15">
      <c r="A1074" s="41"/>
      <c r="B1074" s="166"/>
      <c r="C1074" s="166"/>
      <c r="D1074" s="173" t="s">
        <v>280</v>
      </c>
      <c r="E1074" s="411">
        <v>50000</v>
      </c>
      <c r="F1074" s="400">
        <v>0</v>
      </c>
      <c r="G1074" s="468" t="s">
        <v>335</v>
      </c>
      <c r="H1074" s="469"/>
    </row>
    <row r="1075" spans="1:6" ht="15">
      <c r="A1075" s="41"/>
      <c r="B1075" s="166"/>
      <c r="C1075" s="166"/>
      <c r="D1075" s="173" t="s">
        <v>284</v>
      </c>
      <c r="E1075" s="411">
        <v>30000</v>
      </c>
      <c r="F1075" s="400">
        <v>0</v>
      </c>
    </row>
    <row r="1076" spans="1:7" ht="15">
      <c r="A1076" s="41"/>
      <c r="B1076" s="166"/>
      <c r="C1076" s="166"/>
      <c r="D1076" s="173" t="s">
        <v>277</v>
      </c>
      <c r="E1076" s="411">
        <v>5000</v>
      </c>
      <c r="F1076" s="400">
        <v>0</v>
      </c>
      <c r="G1076" t="s">
        <v>310</v>
      </c>
    </row>
    <row r="1077" spans="1:6" ht="15">
      <c r="A1077" s="41"/>
      <c r="B1077" s="166"/>
      <c r="C1077" s="166"/>
      <c r="D1077" s="173" t="s">
        <v>157</v>
      </c>
      <c r="E1077" s="411">
        <v>15000</v>
      </c>
      <c r="F1077" s="400">
        <v>5504.68</v>
      </c>
    </row>
    <row r="1078" spans="1:7" ht="15">
      <c r="A1078" s="41"/>
      <c r="B1078" s="166"/>
      <c r="C1078" s="166"/>
      <c r="D1078" s="173" t="s">
        <v>308</v>
      </c>
      <c r="E1078" s="411">
        <v>30000</v>
      </c>
      <c r="F1078" s="400"/>
      <c r="G1078" t="s">
        <v>325</v>
      </c>
    </row>
    <row r="1079" spans="1:6" ht="15">
      <c r="A1079" s="41"/>
      <c r="B1079" s="166"/>
      <c r="C1079" s="166"/>
      <c r="D1079" s="173" t="s">
        <v>340</v>
      </c>
      <c r="E1079" s="411">
        <v>20000</v>
      </c>
      <c r="F1079" s="444"/>
    </row>
    <row r="1080" spans="1:6" ht="15">
      <c r="A1080" s="41"/>
      <c r="B1080" s="166">
        <v>4413</v>
      </c>
      <c r="C1080" s="166"/>
      <c r="D1080" s="166" t="s">
        <v>110</v>
      </c>
      <c r="E1080" s="405">
        <f>SUM(E1081:E1082)</f>
        <v>457000</v>
      </c>
      <c r="F1080" s="383">
        <f>SUM(F1081:F1082)</f>
        <v>86011.2</v>
      </c>
    </row>
    <row r="1081" spans="1:7" ht="15">
      <c r="A1081" s="41"/>
      <c r="B1081" s="166"/>
      <c r="C1081" s="166"/>
      <c r="D1081" s="174" t="s">
        <v>285</v>
      </c>
      <c r="E1081" s="405">
        <v>455000</v>
      </c>
      <c r="F1081" s="400">
        <v>0</v>
      </c>
      <c r="G1081" t="s">
        <v>325</v>
      </c>
    </row>
    <row r="1082" spans="1:6" ht="15">
      <c r="A1082" s="41"/>
      <c r="B1082" s="242"/>
      <c r="C1082" s="242"/>
      <c r="D1082" s="242" t="s">
        <v>110</v>
      </c>
      <c r="E1082" s="407">
        <v>2000</v>
      </c>
      <c r="F1082" s="400">
        <v>86011.2</v>
      </c>
    </row>
    <row r="1083" spans="1:6" ht="15">
      <c r="A1083" s="41"/>
      <c r="B1083" s="166">
        <v>4415</v>
      </c>
      <c r="C1083" s="166"/>
      <c r="D1083" s="166" t="s">
        <v>111</v>
      </c>
      <c r="E1083" s="405">
        <v>1500</v>
      </c>
      <c r="F1083" s="400">
        <v>846.99</v>
      </c>
    </row>
    <row r="1084" spans="1:6" ht="15">
      <c r="A1084" s="41"/>
      <c r="B1084" s="92">
        <v>4416</v>
      </c>
      <c r="C1084" s="92"/>
      <c r="D1084" s="92" t="s">
        <v>112</v>
      </c>
      <c r="E1084" s="405">
        <f>E1085+E1086</f>
        <v>51000</v>
      </c>
      <c r="F1084" s="400">
        <f>F1085+F1086</f>
        <v>0</v>
      </c>
    </row>
    <row r="1085" spans="1:6" ht="15">
      <c r="A1085" s="170"/>
      <c r="B1085" s="171"/>
      <c r="C1085" s="171">
        <v>44161</v>
      </c>
      <c r="D1085" s="92" t="s">
        <v>112</v>
      </c>
      <c r="E1085" s="438">
        <v>1000</v>
      </c>
      <c r="F1085" s="400">
        <v>0</v>
      </c>
    </row>
    <row r="1086" spans="1:6" ht="16.5" thickBot="1">
      <c r="A1086" s="243"/>
      <c r="B1086" s="244"/>
      <c r="C1086" s="244">
        <v>44162</v>
      </c>
      <c r="D1086" s="245" t="s">
        <v>288</v>
      </c>
      <c r="E1086" s="439">
        <v>50000</v>
      </c>
      <c r="F1086" s="401">
        <v>0</v>
      </c>
    </row>
    <row r="1087" spans="1:5" ht="15" hidden="1">
      <c r="A1087" s="246">
        <v>45</v>
      </c>
      <c r="B1087" s="247"/>
      <c r="C1087" s="247"/>
      <c r="D1087" s="248" t="s">
        <v>234</v>
      </c>
      <c r="E1087" s="249"/>
    </row>
    <row r="1088" spans="1:5" ht="15" hidden="1">
      <c r="A1088" s="246">
        <v>451</v>
      </c>
      <c r="B1088" s="247"/>
      <c r="C1088" s="247"/>
      <c r="D1088" s="250" t="s">
        <v>242</v>
      </c>
      <c r="E1088" s="249"/>
    </row>
    <row r="1089" spans="1:5" ht="15" hidden="1">
      <c r="A1089" s="251"/>
      <c r="B1089" s="13">
        <v>4511</v>
      </c>
      <c r="C1089" s="13"/>
      <c r="D1089" s="13" t="s">
        <v>289</v>
      </c>
      <c r="E1089" s="252"/>
    </row>
    <row r="1090" spans="1:5" ht="15" hidden="1">
      <c r="A1090" s="251"/>
      <c r="B1090" s="13">
        <v>4512</v>
      </c>
      <c r="C1090" s="13"/>
      <c r="D1090" s="13" t="s">
        <v>290</v>
      </c>
      <c r="E1090" s="252"/>
    </row>
    <row r="1091" spans="1:5" ht="15" hidden="1">
      <c r="A1091" s="251"/>
      <c r="B1091" s="13">
        <v>4513</v>
      </c>
      <c r="C1091" s="13"/>
      <c r="D1091" s="13" t="s">
        <v>291</v>
      </c>
      <c r="E1091" s="252"/>
    </row>
    <row r="1092" spans="1:5" ht="15" hidden="1">
      <c r="A1092" s="251"/>
      <c r="B1092" s="13">
        <v>4515</v>
      </c>
      <c r="C1092" s="13"/>
      <c r="D1092" s="13" t="s">
        <v>292</v>
      </c>
      <c r="E1092" s="252"/>
    </row>
    <row r="1093" spans="1:5" ht="16.5" hidden="1" thickBot="1">
      <c r="A1093" s="83">
        <v>46</v>
      </c>
      <c r="B1093" s="119"/>
      <c r="C1093" s="119"/>
      <c r="D1093" s="134" t="s">
        <v>113</v>
      </c>
      <c r="E1093" s="86">
        <f>SUM(E1094+E1096+E1098)</f>
        <v>0</v>
      </c>
    </row>
    <row r="1094" spans="1:5" ht="15" hidden="1">
      <c r="A1094" s="41">
        <v>461</v>
      </c>
      <c r="B1094" s="112"/>
      <c r="C1094" s="112"/>
      <c r="D1094" s="101" t="s">
        <v>114</v>
      </c>
      <c r="E1094" s="102">
        <f>SUM(E1095)</f>
        <v>0</v>
      </c>
    </row>
    <row r="1095" spans="1:5" ht="16.5" hidden="1" thickBot="1">
      <c r="A1095" s="98"/>
      <c r="B1095" s="45">
        <v>4611</v>
      </c>
      <c r="C1095" s="109"/>
      <c r="D1095" s="45" t="s">
        <v>115</v>
      </c>
      <c r="E1095" s="99"/>
    </row>
    <row r="1096" spans="1:5" ht="15" hidden="1">
      <c r="A1096" s="41">
        <v>462</v>
      </c>
      <c r="B1096" s="103"/>
      <c r="C1096" s="175"/>
      <c r="D1096" s="90" t="s">
        <v>116</v>
      </c>
      <c r="E1096" s="91">
        <f>SUM(E1097)</f>
        <v>0</v>
      </c>
    </row>
    <row r="1097" spans="1:5" ht="15" hidden="1">
      <c r="A1097" s="41"/>
      <c r="B1097" s="43">
        <v>4621</v>
      </c>
      <c r="C1097" s="100"/>
      <c r="D1097" s="43" t="s">
        <v>117</v>
      </c>
      <c r="E1097" s="111"/>
    </row>
    <row r="1098" spans="1:5" ht="15" hidden="1">
      <c r="A1098" s="37">
        <v>463</v>
      </c>
      <c r="B1098" s="176"/>
      <c r="C1098" s="177"/>
      <c r="D1098" s="90" t="s">
        <v>118</v>
      </c>
      <c r="E1098" s="89">
        <f>SUM(E1099)</f>
        <v>0</v>
      </c>
    </row>
    <row r="1099" spans="1:5" ht="16.5" hidden="1" thickBot="1">
      <c r="A1099" s="98"/>
      <c r="B1099" s="45">
        <v>4631</v>
      </c>
      <c r="C1099" s="45"/>
      <c r="D1099" s="46" t="s">
        <v>118</v>
      </c>
      <c r="E1099" s="99">
        <v>0</v>
      </c>
    </row>
    <row r="1100" spans="1:5" ht="16.5" hidden="1" thickBot="1">
      <c r="A1100" s="83">
        <v>47</v>
      </c>
      <c r="B1100" s="119"/>
      <c r="C1100" s="120"/>
      <c r="D1100" s="134" t="s">
        <v>119</v>
      </c>
      <c r="E1100" s="86">
        <f>SUM(E1101+E1102)</f>
        <v>0</v>
      </c>
    </row>
    <row r="1101" spans="1:5" ht="15" hidden="1">
      <c r="A1101" s="41"/>
      <c r="B1101" s="112">
        <v>471</v>
      </c>
      <c r="C1101" s="112"/>
      <c r="D1101" s="113" t="s">
        <v>120</v>
      </c>
      <c r="E1101" s="153"/>
    </row>
    <row r="1102" spans="1:5" ht="16.5" hidden="1" thickBot="1">
      <c r="A1102" s="98"/>
      <c r="B1102" s="45">
        <v>472</v>
      </c>
      <c r="C1102" s="45"/>
      <c r="D1102" s="46" t="s">
        <v>121</v>
      </c>
      <c r="E1102" s="99"/>
    </row>
    <row r="1103" spans="1:6" ht="16.5" thickBot="1">
      <c r="A1103" s="440" t="s">
        <v>158</v>
      </c>
      <c r="B1103" s="470" t="s">
        <v>1</v>
      </c>
      <c r="C1103" s="471"/>
      <c r="D1103" s="471"/>
      <c r="E1103" s="472"/>
      <c r="F1103" s="385"/>
    </row>
    <row r="1104" spans="1:6" ht="16.5" thickBot="1">
      <c r="A1104" s="470" t="s">
        <v>7</v>
      </c>
      <c r="B1104" s="471"/>
      <c r="C1104" s="472"/>
      <c r="D1104" s="416" t="s">
        <v>6</v>
      </c>
      <c r="E1104" s="417" t="s">
        <v>314</v>
      </c>
      <c r="F1104" s="399" t="s">
        <v>282</v>
      </c>
    </row>
    <row r="1105" spans="1:6" ht="16.5" thickBot="1">
      <c r="A1105" s="422">
        <v>4</v>
      </c>
      <c r="B1105" s="423"/>
      <c r="C1105" s="423"/>
      <c r="D1105" s="424" t="s">
        <v>8</v>
      </c>
      <c r="E1105" s="441">
        <f>SUM(E1106+E1168+E1173+E1201+E1224+E1231)</f>
        <v>359810</v>
      </c>
      <c r="F1105" s="400">
        <f>SUM(F1106+F1168+F1173+F1201+F1224+F1231)</f>
        <v>180492.26</v>
      </c>
    </row>
    <row r="1106" spans="1:6" ht="16.5" thickBot="1">
      <c r="A1106" s="37">
        <v>41</v>
      </c>
      <c r="B1106" s="87"/>
      <c r="C1106" s="87"/>
      <c r="D1106" s="88" t="s">
        <v>9</v>
      </c>
      <c r="E1106" s="89">
        <f>SUM(E1107+E1113+E1119+E1131+E1147+E1151+E1153+E1156+E1160)</f>
        <v>238810</v>
      </c>
      <c r="F1106" s="400">
        <f>SUM(F1107+F1113+F1119+F1131+F1147+F1151+F1153+F1156+F1160)</f>
        <v>180492.26</v>
      </c>
    </row>
    <row r="1107" spans="1:6" ht="15">
      <c r="A1107" s="37">
        <v>411</v>
      </c>
      <c r="B1107" s="39"/>
      <c r="C1107" s="39"/>
      <c r="D1107" s="90" t="s">
        <v>10</v>
      </c>
      <c r="E1107" s="91">
        <f>SUM(E1108+E1109+E1110+E1111+E1112)</f>
        <v>204310</v>
      </c>
      <c r="F1107" s="400">
        <f>SUM(F1108+F1109+F1110+F1111+F1112)</f>
        <v>110171.77</v>
      </c>
    </row>
    <row r="1108" spans="1:6" ht="15">
      <c r="A1108" s="41"/>
      <c r="B1108" s="92">
        <v>4111</v>
      </c>
      <c r="C1108" s="92"/>
      <c r="D1108" s="29" t="s">
        <v>11</v>
      </c>
      <c r="E1108" s="93">
        <v>125600</v>
      </c>
      <c r="F1108" s="400">
        <v>108749.64</v>
      </c>
    </row>
    <row r="1109" spans="1:6" ht="15">
      <c r="A1109" s="41"/>
      <c r="B1109" s="92">
        <v>4112</v>
      </c>
      <c r="C1109" s="92"/>
      <c r="D1109" s="29" t="s">
        <v>12</v>
      </c>
      <c r="E1109" s="93">
        <v>17100</v>
      </c>
      <c r="F1109" s="400">
        <v>1258.49</v>
      </c>
    </row>
    <row r="1110" spans="1:6" ht="15">
      <c r="A1110" s="41"/>
      <c r="B1110" s="92">
        <v>4113</v>
      </c>
      <c r="C1110" s="92"/>
      <c r="D1110" s="29" t="s">
        <v>13</v>
      </c>
      <c r="E1110" s="93">
        <v>42800</v>
      </c>
      <c r="F1110" s="400">
        <v>0</v>
      </c>
    </row>
    <row r="1111" spans="1:6" ht="15">
      <c r="A1111" s="41"/>
      <c r="B1111" s="92">
        <v>4114</v>
      </c>
      <c r="C1111" s="92"/>
      <c r="D1111" s="29" t="s">
        <v>14</v>
      </c>
      <c r="E1111" s="93">
        <v>16800</v>
      </c>
      <c r="F1111" s="400">
        <v>0</v>
      </c>
    </row>
    <row r="1112" spans="1:6" ht="16.5" thickBot="1">
      <c r="A1112" s="41"/>
      <c r="B1112" s="71">
        <v>4115</v>
      </c>
      <c r="C1112" s="71"/>
      <c r="D1112" s="94" t="s">
        <v>15</v>
      </c>
      <c r="E1112" s="95">
        <v>2010</v>
      </c>
      <c r="F1112" s="400">
        <v>163.64</v>
      </c>
    </row>
    <row r="1113" spans="1:6" ht="15">
      <c r="A1113" s="37">
        <v>412</v>
      </c>
      <c r="B1113" s="96"/>
      <c r="C1113" s="97"/>
      <c r="D1113" s="90" t="s">
        <v>16</v>
      </c>
      <c r="E1113" s="89">
        <f>SUM(E1114+E1115+E1116)</f>
        <v>12000</v>
      </c>
      <c r="F1113" s="400">
        <f>SUM(F1114+F1115+F1116)</f>
        <v>12339.6</v>
      </c>
    </row>
    <row r="1114" spans="1:6" ht="15" hidden="1">
      <c r="A1114" s="41"/>
      <c r="B1114" s="92">
        <v>4125</v>
      </c>
      <c r="C1114" s="92"/>
      <c r="D1114" s="29" t="s">
        <v>17</v>
      </c>
      <c r="E1114" s="93"/>
      <c r="F1114" s="400"/>
    </row>
    <row r="1115" spans="1:6" ht="15" hidden="1">
      <c r="A1115" s="41"/>
      <c r="B1115" s="92">
        <v>4126</v>
      </c>
      <c r="C1115" s="92"/>
      <c r="D1115" s="29" t="s">
        <v>18</v>
      </c>
      <c r="E1115" s="93"/>
      <c r="F1115" s="400"/>
    </row>
    <row r="1116" spans="1:6" ht="15">
      <c r="A1116" s="41"/>
      <c r="B1116" s="92">
        <v>4127</v>
      </c>
      <c r="C1116" s="92"/>
      <c r="D1116" s="29" t="s">
        <v>19</v>
      </c>
      <c r="E1116" s="93">
        <f>E1117+E1118</f>
        <v>12000</v>
      </c>
      <c r="F1116" s="400">
        <f>F1117+F1118</f>
        <v>12339.6</v>
      </c>
    </row>
    <row r="1117" spans="1:6" ht="15">
      <c r="A1117" s="41"/>
      <c r="B1117" s="92"/>
      <c r="C1117" s="92">
        <v>41271</v>
      </c>
      <c r="D1117" s="29" t="s">
        <v>19</v>
      </c>
      <c r="E1117" s="30">
        <v>12000</v>
      </c>
      <c r="F1117" s="400">
        <v>12339.6</v>
      </c>
    </row>
    <row r="1118" spans="1:6" ht="16.5" hidden="1" thickBot="1">
      <c r="A1118" s="98"/>
      <c r="B1118" s="45"/>
      <c r="C1118" s="45">
        <v>41272</v>
      </c>
      <c r="D1118" s="46" t="s">
        <v>20</v>
      </c>
      <c r="E1118" s="99"/>
      <c r="F1118" s="400"/>
    </row>
    <row r="1119" spans="1:6" ht="15">
      <c r="A1119" s="41">
        <v>413</v>
      </c>
      <c r="B1119" s="43"/>
      <c r="C1119" s="100"/>
      <c r="D1119" s="101" t="s">
        <v>21</v>
      </c>
      <c r="E1119" s="102">
        <f>SUM(E1120+E1125+E1128+E1129+E1130)</f>
        <v>5500</v>
      </c>
      <c r="F1119" s="400">
        <f>SUM(F1120+F1125+F1128+F1129+F1130)</f>
        <v>26</v>
      </c>
    </row>
    <row r="1120" spans="1:6" ht="15">
      <c r="A1120" s="41"/>
      <c r="B1120" s="92">
        <v>4131</v>
      </c>
      <c r="C1120" s="92"/>
      <c r="D1120" s="29" t="s">
        <v>22</v>
      </c>
      <c r="E1120" s="93">
        <f>SUM(E1121+E1122+E1123+E1124)</f>
        <v>4300</v>
      </c>
      <c r="F1120" s="400">
        <f>SUM(F1121+F1122+F1123+F1124)</f>
        <v>0</v>
      </c>
    </row>
    <row r="1121" spans="1:6" ht="15">
      <c r="A1121" s="41"/>
      <c r="B1121" s="92"/>
      <c r="C1121" s="92">
        <v>41311</v>
      </c>
      <c r="D1121" s="29" t="s">
        <v>23</v>
      </c>
      <c r="E1121" s="93">
        <v>300</v>
      </c>
      <c r="F1121" s="400">
        <v>0</v>
      </c>
    </row>
    <row r="1122" spans="1:6" ht="15" hidden="1">
      <c r="A1122" s="41"/>
      <c r="B1122" s="92"/>
      <c r="C1122" s="92">
        <v>41312</v>
      </c>
      <c r="D1122" s="29" t="s">
        <v>24</v>
      </c>
      <c r="E1122" s="93"/>
      <c r="F1122" s="400"/>
    </row>
    <row r="1123" spans="1:6" ht="15" hidden="1">
      <c r="A1123" s="41"/>
      <c r="B1123" s="92"/>
      <c r="C1123" s="92">
        <v>41313</v>
      </c>
      <c r="D1123" s="29" t="s">
        <v>25</v>
      </c>
      <c r="E1123" s="93"/>
      <c r="F1123" s="400"/>
    </row>
    <row r="1124" spans="1:6" ht="15">
      <c r="A1124" s="41"/>
      <c r="B1124" s="92"/>
      <c r="C1124" s="92">
        <v>41315</v>
      </c>
      <c r="D1124" s="29" t="s">
        <v>26</v>
      </c>
      <c r="E1124" s="93">
        <v>4000</v>
      </c>
      <c r="F1124" s="400">
        <v>0</v>
      </c>
    </row>
    <row r="1125" spans="1:6" ht="15">
      <c r="A1125" s="41"/>
      <c r="B1125" s="92">
        <v>4133</v>
      </c>
      <c r="C1125" s="92"/>
      <c r="D1125" s="29" t="s">
        <v>27</v>
      </c>
      <c r="E1125" s="93">
        <f>SUM(E1126:E1127)</f>
        <v>200</v>
      </c>
      <c r="F1125" s="400">
        <f>SUM(F1126:F1127)</f>
        <v>0</v>
      </c>
    </row>
    <row r="1126" spans="1:6" ht="15">
      <c r="A1126" s="41"/>
      <c r="B1126" s="92"/>
      <c r="C1126" s="92">
        <v>41331</v>
      </c>
      <c r="D1126" s="29" t="s">
        <v>28</v>
      </c>
      <c r="E1126" s="93">
        <v>200</v>
      </c>
      <c r="F1126" s="400">
        <v>0</v>
      </c>
    </row>
    <row r="1127" spans="1:6" ht="15" hidden="1">
      <c r="A1127" s="41"/>
      <c r="B1127" s="92"/>
      <c r="C1127" s="92">
        <v>41332</v>
      </c>
      <c r="D1127" s="29" t="s">
        <v>27</v>
      </c>
      <c r="E1127" s="93"/>
      <c r="F1127" s="400"/>
    </row>
    <row r="1128" spans="1:6" ht="15" hidden="1">
      <c r="A1128" s="41"/>
      <c r="B1128" s="92">
        <v>4134</v>
      </c>
      <c r="C1128" s="92"/>
      <c r="D1128" s="29" t="s">
        <v>29</v>
      </c>
      <c r="E1128" s="93"/>
      <c r="F1128" s="400"/>
    </row>
    <row r="1129" spans="1:6" ht="15" hidden="1">
      <c r="A1129" s="41"/>
      <c r="B1129" s="92">
        <v>4135</v>
      </c>
      <c r="C1129" s="92"/>
      <c r="D1129" s="29" t="s">
        <v>30</v>
      </c>
      <c r="E1129" s="93"/>
      <c r="F1129" s="400"/>
    </row>
    <row r="1130" spans="1:6" ht="16.5" thickBot="1">
      <c r="A1130" s="98"/>
      <c r="B1130" s="45">
        <v>4139</v>
      </c>
      <c r="C1130" s="45"/>
      <c r="D1130" s="46" t="s">
        <v>31</v>
      </c>
      <c r="E1130" s="99">
        <v>1000</v>
      </c>
      <c r="F1130" s="400">
        <v>26</v>
      </c>
    </row>
    <row r="1131" spans="1:6" ht="15">
      <c r="A1131" s="37">
        <v>414</v>
      </c>
      <c r="B1131" s="103"/>
      <c r="C1131" s="103"/>
      <c r="D1131" s="90" t="s">
        <v>32</v>
      </c>
      <c r="E1131" s="91">
        <f>SUM(E1132+E1133+E1134+E1137+E1138+E1139+E1140+E1141+E1142)</f>
        <v>3000</v>
      </c>
      <c r="F1131" s="400">
        <f>SUM(F1132+F1133+F1134+F1137+F1138+F1139+F1140+F1141+F1142)</f>
        <v>726</v>
      </c>
    </row>
    <row r="1132" spans="1:6" ht="15">
      <c r="A1132" s="41"/>
      <c r="B1132" s="92">
        <v>4141</v>
      </c>
      <c r="C1132" s="92"/>
      <c r="D1132" s="92" t="s">
        <v>33</v>
      </c>
      <c r="E1132" s="93">
        <v>500</v>
      </c>
      <c r="F1132" s="400">
        <v>0</v>
      </c>
    </row>
    <row r="1133" spans="1:6" ht="15">
      <c r="A1133" s="41"/>
      <c r="B1133" s="92">
        <v>4142</v>
      </c>
      <c r="C1133" s="92"/>
      <c r="D1133" s="92" t="s">
        <v>34</v>
      </c>
      <c r="E1133" s="93">
        <v>500</v>
      </c>
      <c r="F1133" s="400">
        <v>0</v>
      </c>
    </row>
    <row r="1134" spans="1:6" ht="15" hidden="1">
      <c r="A1134" s="41"/>
      <c r="B1134" s="92">
        <v>4143</v>
      </c>
      <c r="C1134" s="92"/>
      <c r="D1134" s="92" t="s">
        <v>35</v>
      </c>
      <c r="E1134" s="93">
        <f>SUM(E1135+E1136)</f>
        <v>0</v>
      </c>
      <c r="F1134" s="400">
        <f>SUM(F1135+F1136)</f>
        <v>0</v>
      </c>
    </row>
    <row r="1135" spans="1:6" ht="15" hidden="1">
      <c r="A1135" s="41"/>
      <c r="B1135" s="92"/>
      <c r="C1135" s="92">
        <v>41431</v>
      </c>
      <c r="D1135" s="92" t="s">
        <v>36</v>
      </c>
      <c r="E1135" s="93"/>
      <c r="F1135" s="400"/>
    </row>
    <row r="1136" spans="1:6" ht="15" hidden="1">
      <c r="A1136" s="41"/>
      <c r="B1136" s="92"/>
      <c r="C1136" s="92">
        <v>41432</v>
      </c>
      <c r="D1136" s="92" t="s">
        <v>37</v>
      </c>
      <c r="E1136" s="93"/>
      <c r="F1136" s="400"/>
    </row>
    <row r="1137" spans="1:6" ht="15" hidden="1">
      <c r="A1137" s="41"/>
      <c r="B1137" s="92">
        <v>4144</v>
      </c>
      <c r="C1137" s="92"/>
      <c r="D1137" s="29" t="s">
        <v>123</v>
      </c>
      <c r="E1137" s="93"/>
      <c r="F1137" s="400"/>
    </row>
    <row r="1138" spans="1:6" ht="15">
      <c r="A1138" s="41"/>
      <c r="B1138" s="92">
        <v>4145</v>
      </c>
      <c r="C1138" s="92"/>
      <c r="D1138" s="29" t="s">
        <v>39</v>
      </c>
      <c r="E1138" s="93">
        <v>500</v>
      </c>
      <c r="F1138" s="400">
        <v>0</v>
      </c>
    </row>
    <row r="1139" spans="1:6" ht="15" hidden="1">
      <c r="A1139" s="41"/>
      <c r="B1139" s="92">
        <v>4146</v>
      </c>
      <c r="C1139" s="92"/>
      <c r="D1139" s="29" t="s">
        <v>40</v>
      </c>
      <c r="E1139" s="93"/>
      <c r="F1139" s="400"/>
    </row>
    <row r="1140" spans="1:6" ht="15" hidden="1">
      <c r="A1140" s="41"/>
      <c r="B1140" s="92">
        <v>4147</v>
      </c>
      <c r="C1140" s="92"/>
      <c r="D1140" s="29" t="s">
        <v>41</v>
      </c>
      <c r="E1140" s="93"/>
      <c r="F1140" s="400"/>
    </row>
    <row r="1141" spans="1:6" ht="15">
      <c r="A1141" s="41"/>
      <c r="B1141" s="92">
        <v>4148</v>
      </c>
      <c r="C1141" s="92"/>
      <c r="D1141" s="29" t="s">
        <v>42</v>
      </c>
      <c r="E1141" s="93">
        <v>500</v>
      </c>
      <c r="F1141" s="400">
        <v>0</v>
      </c>
    </row>
    <row r="1142" spans="1:6" ht="15">
      <c r="A1142" s="41"/>
      <c r="B1142" s="92">
        <v>4149</v>
      </c>
      <c r="C1142" s="92"/>
      <c r="D1142" s="29" t="s">
        <v>43</v>
      </c>
      <c r="E1142" s="93">
        <f>SUM(E1143+E1144+E1145+E1146)</f>
        <v>1000</v>
      </c>
      <c r="F1142" s="400">
        <f>SUM(F1143+F1144+F1145+F1146)</f>
        <v>726</v>
      </c>
    </row>
    <row r="1143" spans="1:6" ht="15">
      <c r="A1143" s="41"/>
      <c r="B1143" s="92"/>
      <c r="C1143" s="92">
        <v>41491</v>
      </c>
      <c r="D1143" s="29" t="s">
        <v>43</v>
      </c>
      <c r="E1143" s="93">
        <v>500</v>
      </c>
      <c r="F1143" s="400">
        <v>726</v>
      </c>
    </row>
    <row r="1144" spans="1:6" ht="16.5" thickBot="1">
      <c r="A1144" s="41"/>
      <c r="B1144" s="92"/>
      <c r="C1144" s="92">
        <v>41492</v>
      </c>
      <c r="D1144" s="29" t="s">
        <v>44</v>
      </c>
      <c r="E1144" s="93">
        <v>500</v>
      </c>
      <c r="F1144" s="400">
        <v>0</v>
      </c>
    </row>
    <row r="1145" spans="1:6" ht="16.5" hidden="1" thickBot="1">
      <c r="A1145" s="41"/>
      <c r="B1145" s="92"/>
      <c r="C1145" s="92">
        <v>41493</v>
      </c>
      <c r="D1145" s="29" t="s">
        <v>45</v>
      </c>
      <c r="E1145" s="93"/>
      <c r="F1145" s="400"/>
    </row>
    <row r="1146" spans="1:6" ht="16.5" hidden="1" thickBot="1">
      <c r="A1146" s="98"/>
      <c r="B1146" s="104"/>
      <c r="C1146" s="105">
        <v>41494</v>
      </c>
      <c r="D1146" s="106" t="s">
        <v>46</v>
      </c>
      <c r="E1146" s="107"/>
      <c r="F1146" s="400"/>
    </row>
    <row r="1147" spans="1:6" ht="16.5" hidden="1" thickBot="1">
      <c r="A1147" s="37">
        <v>415</v>
      </c>
      <c r="B1147" s="96"/>
      <c r="C1147" s="97"/>
      <c r="D1147" s="90" t="s">
        <v>47</v>
      </c>
      <c r="E1147" s="89">
        <f>SUM(E1148+E1149+E1150)</f>
        <v>0</v>
      </c>
      <c r="F1147" s="400">
        <f>SUM(F1148+F1149+F1150)</f>
        <v>0</v>
      </c>
    </row>
    <row r="1148" spans="1:6" ht="16.5" hidden="1" thickBot="1">
      <c r="A1148" s="41"/>
      <c r="B1148" s="92">
        <v>4151</v>
      </c>
      <c r="C1148" s="92"/>
      <c r="D1148" s="108" t="s">
        <v>48</v>
      </c>
      <c r="E1148" s="93"/>
      <c r="F1148" s="400"/>
    </row>
    <row r="1149" spans="1:6" ht="16.5" hidden="1" thickBot="1">
      <c r="A1149" s="41"/>
      <c r="B1149" s="92">
        <v>4152</v>
      </c>
      <c r="C1149" s="92"/>
      <c r="D1149" s="108" t="s">
        <v>49</v>
      </c>
      <c r="E1149" s="93"/>
      <c r="F1149" s="400"/>
    </row>
    <row r="1150" spans="1:6" ht="16.5" hidden="1" thickBot="1">
      <c r="A1150" s="98"/>
      <c r="B1150" s="45">
        <v>4153</v>
      </c>
      <c r="C1150" s="109"/>
      <c r="D1150" s="45" t="s">
        <v>50</v>
      </c>
      <c r="E1150" s="99"/>
      <c r="F1150" s="400"/>
    </row>
    <row r="1151" spans="1:6" ht="16.5" hidden="1" thickBot="1">
      <c r="A1151" s="37">
        <v>416</v>
      </c>
      <c r="B1151" s="110"/>
      <c r="C1151" s="110"/>
      <c r="D1151" s="90" t="s">
        <v>51</v>
      </c>
      <c r="E1151" s="89">
        <f>SUM(E1152)</f>
        <v>0</v>
      </c>
      <c r="F1151" s="400">
        <f>SUM(F1152)</f>
        <v>0</v>
      </c>
    </row>
    <row r="1152" spans="1:6" ht="16.5" hidden="1" thickBot="1">
      <c r="A1152" s="98"/>
      <c r="B1152" s="45">
        <v>4162</v>
      </c>
      <c r="C1152" s="45"/>
      <c r="D1152" s="46" t="s">
        <v>52</v>
      </c>
      <c r="E1152" s="99"/>
      <c r="F1152" s="400"/>
    </row>
    <row r="1153" spans="1:6" ht="15">
      <c r="A1153" s="37">
        <v>417</v>
      </c>
      <c r="B1153" s="38"/>
      <c r="C1153" s="39"/>
      <c r="D1153" s="40" t="s">
        <v>53</v>
      </c>
      <c r="E1153" s="91">
        <f>E1154+E1155</f>
        <v>10000</v>
      </c>
      <c r="F1153" s="400">
        <f>F1154+F1155</f>
        <v>9072.89</v>
      </c>
    </row>
    <row r="1154" spans="1:6" ht="15" hidden="1">
      <c r="A1154" s="41"/>
      <c r="B1154" s="92">
        <v>4171</v>
      </c>
      <c r="C1154" s="92"/>
      <c r="D1154" s="29" t="s">
        <v>54</v>
      </c>
      <c r="E1154" s="93"/>
      <c r="F1154" s="400"/>
    </row>
    <row r="1155" spans="1:6" ht="16.5" thickBot="1">
      <c r="A1155" s="98"/>
      <c r="B1155" s="45">
        <v>4173</v>
      </c>
      <c r="C1155" s="45"/>
      <c r="D1155" s="46" t="s">
        <v>264</v>
      </c>
      <c r="E1155" s="25">
        <v>10000</v>
      </c>
      <c r="F1155" s="400">
        <v>9072.89</v>
      </c>
    </row>
    <row r="1156" spans="1:6" ht="16.5" hidden="1" thickBot="1">
      <c r="A1156" s="41">
        <v>418</v>
      </c>
      <c r="B1156" s="42"/>
      <c r="C1156" s="112"/>
      <c r="D1156" s="101" t="s">
        <v>55</v>
      </c>
      <c r="E1156" s="102">
        <f>SUM(E1157)</f>
        <v>0</v>
      </c>
      <c r="F1156" s="400">
        <f>SUM(F1157)</f>
        <v>0</v>
      </c>
    </row>
    <row r="1157" spans="1:6" ht="16.5" hidden="1" thickBot="1">
      <c r="A1157" s="41"/>
      <c r="B1157" s="92">
        <v>4181</v>
      </c>
      <c r="C1157" s="112"/>
      <c r="D1157" s="113" t="s">
        <v>56</v>
      </c>
      <c r="E1157" s="93">
        <f>SUM(E1158+E1159)</f>
        <v>0</v>
      </c>
      <c r="F1157" s="400">
        <f>SUM(F1158+F1159)</f>
        <v>0</v>
      </c>
    </row>
    <row r="1158" spans="1:6" ht="16.5" hidden="1" thickBot="1">
      <c r="A1158" s="41"/>
      <c r="B1158" s="92"/>
      <c r="C1158" s="92">
        <v>41811</v>
      </c>
      <c r="D1158" s="29" t="s">
        <v>57</v>
      </c>
      <c r="E1158" s="93"/>
      <c r="F1158" s="400"/>
    </row>
    <row r="1159" spans="1:6" ht="16.5" hidden="1" thickBot="1">
      <c r="A1159" s="98"/>
      <c r="B1159" s="104"/>
      <c r="C1159" s="105">
        <v>41812</v>
      </c>
      <c r="D1159" s="106" t="s">
        <v>58</v>
      </c>
      <c r="E1159" s="107"/>
      <c r="F1159" s="400"/>
    </row>
    <row r="1160" spans="1:6" ht="15">
      <c r="A1160" s="37">
        <v>419</v>
      </c>
      <c r="B1160" s="96"/>
      <c r="C1160" s="97"/>
      <c r="D1160" s="90" t="s">
        <v>59</v>
      </c>
      <c r="E1160" s="89">
        <f>SUM(E1161+E1162+E1163+E1164+E1165+E1166+E1167)</f>
        <v>4000</v>
      </c>
      <c r="F1160" s="400">
        <f>SUM(F1161+F1162+F1163+F1164+F1165+F1166+F1167)</f>
        <v>48156</v>
      </c>
    </row>
    <row r="1161" spans="1:6" ht="16.5" thickBot="1">
      <c r="A1161" s="41"/>
      <c r="B1161" s="92">
        <v>4191</v>
      </c>
      <c r="C1161" s="92"/>
      <c r="D1161" s="108" t="s">
        <v>60</v>
      </c>
      <c r="E1161" s="93">
        <v>4000</v>
      </c>
      <c r="F1161" s="400">
        <v>48156</v>
      </c>
    </row>
    <row r="1162" spans="1:6" ht="16.5" hidden="1" thickBot="1">
      <c r="A1162" s="41"/>
      <c r="B1162" s="92">
        <v>4192</v>
      </c>
      <c r="C1162" s="92"/>
      <c r="D1162" s="108" t="s">
        <v>61</v>
      </c>
      <c r="E1162" s="93"/>
      <c r="F1162" s="400"/>
    </row>
    <row r="1163" spans="1:6" ht="16.5" hidden="1" thickBot="1">
      <c r="A1163" s="41"/>
      <c r="B1163" s="92">
        <v>4193</v>
      </c>
      <c r="C1163" s="92"/>
      <c r="D1163" s="108" t="s">
        <v>62</v>
      </c>
      <c r="E1163" s="93">
        <v>0</v>
      </c>
      <c r="F1163" s="400">
        <v>0</v>
      </c>
    </row>
    <row r="1164" spans="1:6" ht="16.5" hidden="1" thickBot="1">
      <c r="A1164" s="41"/>
      <c r="B1164" s="92">
        <v>4194</v>
      </c>
      <c r="C1164" s="92"/>
      <c r="D1164" s="108" t="s">
        <v>63</v>
      </c>
      <c r="E1164" s="93"/>
      <c r="F1164" s="400"/>
    </row>
    <row r="1165" spans="1:6" ht="16.5" hidden="1" thickBot="1">
      <c r="A1165" s="41"/>
      <c r="B1165" s="13">
        <v>4195</v>
      </c>
      <c r="C1165" s="13"/>
      <c r="D1165" s="34" t="s">
        <v>64</v>
      </c>
      <c r="E1165" s="93"/>
      <c r="F1165" s="400"/>
    </row>
    <row r="1166" spans="1:6" ht="16.5" hidden="1" thickBot="1">
      <c r="A1166" s="41"/>
      <c r="B1166" s="92">
        <v>4196</v>
      </c>
      <c r="C1166" s="92"/>
      <c r="D1166" s="108" t="s">
        <v>124</v>
      </c>
      <c r="E1166" s="93"/>
      <c r="F1166" s="400"/>
    </row>
    <row r="1167" spans="1:6" ht="16.5" hidden="1" thickBot="1">
      <c r="A1167" s="98"/>
      <c r="B1167" s="45">
        <v>4199</v>
      </c>
      <c r="C1167" s="45"/>
      <c r="D1167" s="114" t="s">
        <v>66</v>
      </c>
      <c r="E1167" s="99"/>
      <c r="F1167" s="400"/>
    </row>
    <row r="1168" spans="1:6" ht="16.5" hidden="1" thickBot="1">
      <c r="A1168" s="378">
        <v>42</v>
      </c>
      <c r="B1168" s="52"/>
      <c r="C1168" s="52"/>
      <c r="D1168" s="53" t="s">
        <v>67</v>
      </c>
      <c r="E1168" s="54">
        <f>SUM(E1169)</f>
        <v>0</v>
      </c>
      <c r="F1168" s="400">
        <f>SUM(F1169)</f>
        <v>0</v>
      </c>
    </row>
    <row r="1169" spans="1:6" ht="16.5" hidden="1" thickBot="1">
      <c r="A1169" s="4">
        <v>421</v>
      </c>
      <c r="B1169" s="32"/>
      <c r="C1169" s="32"/>
      <c r="D1169" s="58" t="s">
        <v>68</v>
      </c>
      <c r="E1169" s="33">
        <f>SUM(E1170)</f>
        <v>0</v>
      </c>
      <c r="F1169" s="400">
        <f>SUM(F1170)</f>
        <v>0</v>
      </c>
    </row>
    <row r="1170" spans="1:6" ht="16.5" hidden="1" thickBot="1">
      <c r="A1170" s="9"/>
      <c r="B1170" s="13">
        <v>4215</v>
      </c>
      <c r="C1170" s="13"/>
      <c r="D1170" s="34" t="s">
        <v>69</v>
      </c>
      <c r="E1170" s="30"/>
      <c r="F1170" s="400"/>
    </row>
    <row r="1171" spans="1:6" ht="16.5" hidden="1" thickBot="1">
      <c r="A1171" s="9">
        <v>422</v>
      </c>
      <c r="B1171" s="10"/>
      <c r="C1171" s="75"/>
      <c r="D1171" s="145" t="s">
        <v>70</v>
      </c>
      <c r="E1171" s="56"/>
      <c r="F1171" s="400"/>
    </row>
    <row r="1172" spans="1:6" ht="16.5" hidden="1" thickBot="1">
      <c r="A1172" s="9"/>
      <c r="B1172" s="26">
        <v>4222</v>
      </c>
      <c r="C1172" s="27"/>
      <c r="D1172" s="118" t="s">
        <v>71</v>
      </c>
      <c r="E1172" s="64"/>
      <c r="F1172" s="400"/>
    </row>
    <row r="1173" spans="1:6" ht="32.25" hidden="1" thickBot="1">
      <c r="A1173" s="83">
        <v>43</v>
      </c>
      <c r="B1173" s="119"/>
      <c r="C1173" s="120"/>
      <c r="D1173" s="154" t="s">
        <v>131</v>
      </c>
      <c r="E1173" s="86">
        <f>SUM(E1174+E1190)</f>
        <v>0</v>
      </c>
      <c r="F1173" s="400">
        <f>SUM(F1174+F1190)</f>
        <v>0</v>
      </c>
    </row>
    <row r="1174" spans="1:6" ht="16.5" hidden="1" thickBot="1">
      <c r="A1174" s="37">
        <v>431</v>
      </c>
      <c r="B1174" s="96"/>
      <c r="C1174" s="97"/>
      <c r="D1174" s="122" t="s">
        <v>73</v>
      </c>
      <c r="E1174" s="89">
        <f>SUM(E1175+E1176+E1177+E1178+E1179+E1180+E1184)</f>
        <v>0</v>
      </c>
      <c r="F1174" s="400">
        <f>SUM(F1175+F1176+F1177+F1178+F1179+F1180+F1184)</f>
        <v>0</v>
      </c>
    </row>
    <row r="1175" spans="1:6" ht="16.5" hidden="1" thickBot="1">
      <c r="A1175" s="41"/>
      <c r="B1175" s="92">
        <v>4312</v>
      </c>
      <c r="C1175" s="123"/>
      <c r="D1175" s="124" t="s">
        <v>74</v>
      </c>
      <c r="E1175" s="125"/>
      <c r="F1175" s="400"/>
    </row>
    <row r="1176" spans="1:6" ht="16.5" hidden="1" thickBot="1">
      <c r="A1176" s="41"/>
      <c r="B1176" s="92">
        <v>4313</v>
      </c>
      <c r="C1176" s="92"/>
      <c r="D1176" s="124" t="s">
        <v>75</v>
      </c>
      <c r="E1176" s="93"/>
      <c r="F1176" s="400"/>
    </row>
    <row r="1177" spans="1:6" ht="16.5" hidden="1" thickBot="1">
      <c r="A1177" s="41"/>
      <c r="B1177" s="92">
        <v>4314</v>
      </c>
      <c r="C1177" s="92"/>
      <c r="D1177" s="124" t="s">
        <v>76</v>
      </c>
      <c r="E1177" s="93"/>
      <c r="F1177" s="400"/>
    </row>
    <row r="1178" spans="1:6" ht="16.5" hidden="1" thickBot="1">
      <c r="A1178" s="41"/>
      <c r="B1178" s="92">
        <v>4315</v>
      </c>
      <c r="C1178" s="126"/>
      <c r="D1178" s="127" t="s">
        <v>77</v>
      </c>
      <c r="E1178" s="93"/>
      <c r="F1178" s="400"/>
    </row>
    <row r="1179" spans="1:6" ht="16.5" hidden="1" thickBot="1">
      <c r="A1179" s="41"/>
      <c r="B1179" s="92">
        <v>4316</v>
      </c>
      <c r="C1179" s="92"/>
      <c r="D1179" s="92" t="s">
        <v>78</v>
      </c>
      <c r="E1179" s="93"/>
      <c r="F1179" s="400"/>
    </row>
    <row r="1180" spans="1:6" ht="16.5" hidden="1" thickBot="1">
      <c r="A1180" s="41"/>
      <c r="B1180" s="92">
        <v>4318</v>
      </c>
      <c r="C1180" s="92"/>
      <c r="D1180" s="92" t="s">
        <v>79</v>
      </c>
      <c r="E1180" s="93">
        <f>SUM(E1181+E1182+E1183)</f>
        <v>0</v>
      </c>
      <c r="F1180" s="400">
        <f>SUM(F1181+F1182+F1183)</f>
        <v>0</v>
      </c>
    </row>
    <row r="1181" spans="1:6" ht="16.5" hidden="1" thickBot="1">
      <c r="A1181" s="41"/>
      <c r="B1181" s="71"/>
      <c r="C1181" s="71">
        <v>43181</v>
      </c>
      <c r="D1181" s="92" t="s">
        <v>79</v>
      </c>
      <c r="E1181" s="95"/>
      <c r="F1181" s="400"/>
    </row>
    <row r="1182" spans="1:6" ht="16.5" hidden="1" thickBot="1">
      <c r="A1182" s="41"/>
      <c r="B1182" s="71"/>
      <c r="C1182" s="71">
        <v>43182</v>
      </c>
      <c r="D1182" s="71" t="s">
        <v>80</v>
      </c>
      <c r="E1182" s="95"/>
      <c r="F1182" s="400"/>
    </row>
    <row r="1183" spans="1:6" ht="16.5" hidden="1" thickBot="1">
      <c r="A1183" s="41"/>
      <c r="B1183" s="71"/>
      <c r="C1183" s="71">
        <v>43183</v>
      </c>
      <c r="D1183" s="71" t="s">
        <v>81</v>
      </c>
      <c r="E1183" s="95"/>
      <c r="F1183" s="400"/>
    </row>
    <row r="1184" spans="1:6" ht="16.5" hidden="1" thickBot="1">
      <c r="A1184" s="41"/>
      <c r="B1184" s="92">
        <v>4319</v>
      </c>
      <c r="C1184" s="92"/>
      <c r="D1184" s="92" t="s">
        <v>82</v>
      </c>
      <c r="E1184" s="93">
        <f>SUM(E1185+E1186+E1187+E1188+E1189)</f>
        <v>0</v>
      </c>
      <c r="F1184" s="400">
        <f>SUM(F1185+F1186+F1187+F1188+F1189)</f>
        <v>0</v>
      </c>
    </row>
    <row r="1185" spans="1:6" ht="16.5" hidden="1" thickBot="1">
      <c r="A1185" s="9"/>
      <c r="B1185" s="16"/>
      <c r="C1185" s="16">
        <v>43191</v>
      </c>
      <c r="D1185" s="16" t="s">
        <v>83</v>
      </c>
      <c r="E1185" s="30"/>
      <c r="F1185" s="400"/>
    </row>
    <row r="1186" spans="1:6" ht="16.5" hidden="1" thickBot="1">
      <c r="A1186" s="9"/>
      <c r="B1186" s="16"/>
      <c r="C1186" s="16">
        <v>43192</v>
      </c>
      <c r="D1186" s="16" t="s">
        <v>84</v>
      </c>
      <c r="E1186" s="30"/>
      <c r="F1186" s="400"/>
    </row>
    <row r="1187" spans="1:6" ht="16.5" hidden="1" thickBot="1">
      <c r="A1187" s="9"/>
      <c r="B1187" s="16"/>
      <c r="C1187" s="16">
        <v>43193</v>
      </c>
      <c r="D1187" s="16" t="s">
        <v>85</v>
      </c>
      <c r="E1187" s="30"/>
      <c r="F1187" s="400"/>
    </row>
    <row r="1188" spans="1:6" ht="16.5" hidden="1" thickBot="1">
      <c r="A1188" s="9"/>
      <c r="B1188" s="13"/>
      <c r="C1188" s="16">
        <v>43194</v>
      </c>
      <c r="D1188" s="13" t="s">
        <v>86</v>
      </c>
      <c r="E1188" s="30"/>
      <c r="F1188" s="400"/>
    </row>
    <row r="1189" spans="1:6" ht="16.5" hidden="1" thickBot="1">
      <c r="A1189" s="22"/>
      <c r="B1189" s="48"/>
      <c r="C1189" s="23">
        <v>43195</v>
      </c>
      <c r="D1189" s="48" t="s">
        <v>87</v>
      </c>
      <c r="E1189" s="128"/>
      <c r="F1189" s="400"/>
    </row>
    <row r="1190" spans="1:6" ht="16.5" hidden="1" thickBot="1">
      <c r="A1190" s="37">
        <v>432</v>
      </c>
      <c r="B1190" s="96"/>
      <c r="C1190" s="97"/>
      <c r="D1190" s="129" t="s">
        <v>88</v>
      </c>
      <c r="E1190" s="89">
        <f>SUM(E1191)</f>
        <v>0</v>
      </c>
      <c r="F1190" s="400">
        <f>SUM(F1191)</f>
        <v>0</v>
      </c>
    </row>
    <row r="1191" spans="1:6" ht="16.5" hidden="1" thickBot="1">
      <c r="A1191" s="41"/>
      <c r="B1191" s="92">
        <v>4326</v>
      </c>
      <c r="C1191" s="92"/>
      <c r="D1191" s="92" t="s">
        <v>89</v>
      </c>
      <c r="E1191" s="130">
        <f>SUM(E1192+E1193+E1194+E1195+E1196+E1197+E1198+E1199)</f>
        <v>0</v>
      </c>
      <c r="F1191" s="400">
        <f>SUM(F1192+F1193+F1194+F1195+F1196+F1197+F1198+F1199)</f>
        <v>0</v>
      </c>
    </row>
    <row r="1192" spans="1:6" ht="16.5" hidden="1" thickBot="1">
      <c r="A1192" s="41"/>
      <c r="B1192" s="92"/>
      <c r="C1192" s="92">
        <v>43261</v>
      </c>
      <c r="D1192" s="29" t="s">
        <v>90</v>
      </c>
      <c r="E1192" s="131"/>
      <c r="F1192" s="400"/>
    </row>
    <row r="1193" spans="1:6" ht="16.5" hidden="1" thickBot="1">
      <c r="A1193" s="41"/>
      <c r="B1193" s="92"/>
      <c r="C1193" s="92">
        <v>43262</v>
      </c>
      <c r="D1193" s="92" t="s">
        <v>91</v>
      </c>
      <c r="E1193" s="130"/>
      <c r="F1193" s="400"/>
    </row>
    <row r="1194" spans="1:6" ht="16.5" hidden="1" thickBot="1">
      <c r="A1194" s="41"/>
      <c r="B1194" s="92"/>
      <c r="C1194" s="92">
        <v>43263</v>
      </c>
      <c r="D1194" s="92" t="s">
        <v>92</v>
      </c>
      <c r="E1194" s="130"/>
      <c r="F1194" s="400"/>
    </row>
    <row r="1195" spans="1:6" ht="16.5" hidden="1" thickBot="1">
      <c r="A1195" s="41"/>
      <c r="B1195" s="92"/>
      <c r="C1195" s="92">
        <v>43264</v>
      </c>
      <c r="D1195" s="92" t="s">
        <v>93</v>
      </c>
      <c r="E1195" s="130"/>
      <c r="F1195" s="400"/>
    </row>
    <row r="1196" spans="1:6" ht="16.5" hidden="1" thickBot="1">
      <c r="A1196" s="41"/>
      <c r="B1196" s="92"/>
      <c r="C1196" s="92">
        <v>43265</v>
      </c>
      <c r="D1196" s="124" t="s">
        <v>94</v>
      </c>
      <c r="E1196" s="130"/>
      <c r="F1196" s="400"/>
    </row>
    <row r="1197" spans="1:6" ht="16.5" hidden="1" thickBot="1">
      <c r="A1197" s="41"/>
      <c r="B1197" s="92"/>
      <c r="C1197" s="92">
        <v>43266</v>
      </c>
      <c r="D1197" s="92" t="s">
        <v>95</v>
      </c>
      <c r="E1197" s="130"/>
      <c r="F1197" s="400"/>
    </row>
    <row r="1198" spans="1:6" ht="16.5" hidden="1" thickBot="1">
      <c r="A1198" s="41"/>
      <c r="B1198" s="71"/>
      <c r="C1198" s="71">
        <v>43267</v>
      </c>
      <c r="D1198" s="71" t="s">
        <v>96</v>
      </c>
      <c r="E1198" s="132"/>
      <c r="F1198" s="400"/>
    </row>
    <row r="1199" spans="1:6" ht="16.5" hidden="1" thickBot="1">
      <c r="A1199" s="133"/>
      <c r="B1199" s="92"/>
      <c r="C1199" s="92">
        <v>43268</v>
      </c>
      <c r="D1199" s="92" t="s">
        <v>97</v>
      </c>
      <c r="E1199" s="93"/>
      <c r="F1199" s="400"/>
    </row>
    <row r="1200" spans="1:6" ht="16.5" hidden="1" thickBot="1">
      <c r="A1200" s="98"/>
      <c r="B1200" s="104"/>
      <c r="C1200" s="105">
        <v>43269</v>
      </c>
      <c r="D1200" s="104" t="s">
        <v>98</v>
      </c>
      <c r="E1200" s="107"/>
      <c r="F1200" s="400"/>
    </row>
    <row r="1201" spans="1:6" ht="16.5" thickBot="1">
      <c r="A1201" s="83">
        <v>44</v>
      </c>
      <c r="B1201" s="119"/>
      <c r="C1201" s="120"/>
      <c r="D1201" s="134" t="s">
        <v>99</v>
      </c>
      <c r="E1201" s="86">
        <f>SUM(E1202)</f>
        <v>121000</v>
      </c>
      <c r="F1201" s="400">
        <f>SUM(F1202)</f>
        <v>0</v>
      </c>
    </row>
    <row r="1202" spans="1:6" ht="15">
      <c r="A1202" s="37">
        <v>441</v>
      </c>
      <c r="B1202" s="96"/>
      <c r="C1202" s="97"/>
      <c r="D1202" s="40" t="s">
        <v>100</v>
      </c>
      <c r="E1202" s="91">
        <f>SUM(E1203+E1204+E1213+E1214+E1217)</f>
        <v>121000</v>
      </c>
      <c r="F1202" s="400">
        <f>SUM(F1203+F1204+F1213+F1214+F1217)</f>
        <v>0</v>
      </c>
    </row>
    <row r="1203" spans="1:6" ht="15" hidden="1">
      <c r="A1203" s="41"/>
      <c r="B1203" s="92">
        <v>4411</v>
      </c>
      <c r="C1203" s="92"/>
      <c r="D1203" s="92" t="s">
        <v>101</v>
      </c>
      <c r="E1203" s="130"/>
      <c r="F1203" s="400"/>
    </row>
    <row r="1204" spans="1:6" ht="15" hidden="1">
      <c r="A1204" s="41"/>
      <c r="B1204" s="92">
        <v>4412</v>
      </c>
      <c r="C1204" s="92"/>
      <c r="D1204" s="29" t="s">
        <v>102</v>
      </c>
      <c r="E1204" s="131">
        <f>SUM(E1205+E1206+E1207+E1208+E1209+E1210+E1211+E1212)</f>
        <v>0</v>
      </c>
      <c r="F1204" s="400">
        <f>SUM(F1205+F1206+F1207+F1208+F1209+F1210+F1211+F1212)</f>
        <v>0</v>
      </c>
    </row>
    <row r="1205" spans="1:6" ht="15" hidden="1">
      <c r="A1205" s="41"/>
      <c r="B1205" s="92"/>
      <c r="C1205" s="92">
        <v>44121</v>
      </c>
      <c r="D1205" s="92" t="s">
        <v>103</v>
      </c>
      <c r="E1205" s="130"/>
      <c r="F1205" s="400"/>
    </row>
    <row r="1206" spans="1:6" ht="15" hidden="1">
      <c r="A1206" s="41"/>
      <c r="B1206" s="92"/>
      <c r="C1206" s="92">
        <v>44122</v>
      </c>
      <c r="D1206" s="29" t="s">
        <v>104</v>
      </c>
      <c r="E1206" s="131"/>
      <c r="F1206" s="400"/>
    </row>
    <row r="1207" spans="1:6" ht="15" hidden="1">
      <c r="A1207" s="41"/>
      <c r="B1207" s="92"/>
      <c r="C1207" s="92">
        <v>44123</v>
      </c>
      <c r="D1207" s="92" t="s">
        <v>105</v>
      </c>
      <c r="E1207" s="130"/>
      <c r="F1207" s="400"/>
    </row>
    <row r="1208" spans="1:6" ht="15" hidden="1">
      <c r="A1208" s="41"/>
      <c r="B1208" s="92"/>
      <c r="C1208" s="92">
        <v>44124</v>
      </c>
      <c r="D1208" s="92" t="s">
        <v>106</v>
      </c>
      <c r="E1208" s="130"/>
      <c r="F1208" s="400"/>
    </row>
    <row r="1209" spans="1:6" ht="15" hidden="1">
      <c r="A1209" s="41"/>
      <c r="B1209" s="92"/>
      <c r="C1209" s="92">
        <v>44125</v>
      </c>
      <c r="D1209" s="92" t="s">
        <v>107</v>
      </c>
      <c r="E1209" s="130"/>
      <c r="F1209" s="400"/>
    </row>
    <row r="1210" spans="1:6" ht="15" hidden="1">
      <c r="A1210" s="41"/>
      <c r="B1210" s="92"/>
      <c r="C1210" s="92">
        <v>44126</v>
      </c>
      <c r="D1210" s="92" t="s">
        <v>108</v>
      </c>
      <c r="E1210" s="130"/>
      <c r="F1210" s="400"/>
    </row>
    <row r="1211" spans="1:6" ht="15" hidden="1">
      <c r="A1211" s="41"/>
      <c r="B1211" s="92"/>
      <c r="C1211" s="92">
        <v>44127</v>
      </c>
      <c r="D1211" s="92" t="s">
        <v>109</v>
      </c>
      <c r="E1211" s="130"/>
      <c r="F1211" s="400"/>
    </row>
    <row r="1212" spans="1:6" ht="15" hidden="1">
      <c r="A1212" s="41"/>
      <c r="B1212" s="92"/>
      <c r="C1212" s="92">
        <v>44128</v>
      </c>
      <c r="D1212" s="92" t="s">
        <v>66</v>
      </c>
      <c r="E1212" s="130"/>
      <c r="F1212" s="400"/>
    </row>
    <row r="1213" spans="1:6" ht="15" hidden="1">
      <c r="A1213" s="41"/>
      <c r="B1213" s="92">
        <v>4413</v>
      </c>
      <c r="C1213" s="92"/>
      <c r="D1213" s="92" t="s">
        <v>110</v>
      </c>
      <c r="E1213" s="130"/>
      <c r="F1213" s="400"/>
    </row>
    <row r="1214" spans="1:6" ht="16.5" thickBot="1">
      <c r="A1214" s="41"/>
      <c r="B1214" s="92">
        <v>4415</v>
      </c>
      <c r="C1214" s="71"/>
      <c r="D1214" s="71" t="s">
        <v>111</v>
      </c>
      <c r="E1214" s="132">
        <f>SUM(E1215:E1216)</f>
        <v>121000</v>
      </c>
      <c r="F1214" s="401">
        <v>0</v>
      </c>
    </row>
    <row r="1215" spans="1:6" ht="15">
      <c r="A1215" s="41"/>
      <c r="B1215" s="92"/>
      <c r="C1215" s="92"/>
      <c r="D1215" s="92" t="s">
        <v>111</v>
      </c>
      <c r="E1215" s="130">
        <v>1000</v>
      </c>
      <c r="F1215" s="381"/>
    </row>
    <row r="1216" spans="1:6" ht="16.5" thickBot="1">
      <c r="A1216" s="98"/>
      <c r="B1216" s="45"/>
      <c r="C1216" s="45"/>
      <c r="D1216" s="45" t="s">
        <v>338</v>
      </c>
      <c r="E1216" s="144">
        <v>120000</v>
      </c>
      <c r="F1216" s="381"/>
    </row>
    <row r="1217" spans="1:5" ht="15" hidden="1">
      <c r="A1217" s="41"/>
      <c r="B1217" s="43">
        <v>4416</v>
      </c>
      <c r="C1217" s="43"/>
      <c r="D1217" s="43" t="s">
        <v>112</v>
      </c>
      <c r="E1217" s="135"/>
    </row>
    <row r="1218" spans="1:5" ht="15" hidden="1">
      <c r="A1218" s="246">
        <v>45</v>
      </c>
      <c r="B1218" s="247"/>
      <c r="C1218" s="247"/>
      <c r="D1218" s="248" t="s">
        <v>234</v>
      </c>
      <c r="E1218" s="249"/>
    </row>
    <row r="1219" spans="1:5" ht="15" hidden="1">
      <c r="A1219" s="246">
        <v>451</v>
      </c>
      <c r="B1219" s="247"/>
      <c r="C1219" s="247"/>
      <c r="D1219" s="250" t="s">
        <v>242</v>
      </c>
      <c r="E1219" s="249"/>
    </row>
    <row r="1220" spans="1:5" ht="15" hidden="1">
      <c r="A1220" s="251"/>
      <c r="B1220" s="13">
        <v>4511</v>
      </c>
      <c r="C1220" s="13"/>
      <c r="D1220" s="13" t="s">
        <v>289</v>
      </c>
      <c r="E1220" s="252"/>
    </row>
    <row r="1221" spans="1:5" ht="15" hidden="1">
      <c r="A1221" s="251"/>
      <c r="B1221" s="13">
        <v>4512</v>
      </c>
      <c r="C1221" s="13"/>
      <c r="D1221" s="13" t="s">
        <v>290</v>
      </c>
      <c r="E1221" s="252"/>
    </row>
    <row r="1222" spans="1:5" ht="15" hidden="1">
      <c r="A1222" s="251"/>
      <c r="B1222" s="13">
        <v>4513</v>
      </c>
      <c r="C1222" s="13"/>
      <c r="D1222" s="13" t="s">
        <v>291</v>
      </c>
      <c r="E1222" s="252"/>
    </row>
    <row r="1223" spans="1:5" ht="15" hidden="1">
      <c r="A1223" s="251"/>
      <c r="B1223" s="13">
        <v>4515</v>
      </c>
      <c r="C1223" s="13"/>
      <c r="D1223" s="13" t="s">
        <v>292</v>
      </c>
      <c r="E1223" s="252"/>
    </row>
    <row r="1224" spans="1:5" ht="16.5" hidden="1" thickBot="1">
      <c r="A1224" s="83">
        <v>46</v>
      </c>
      <c r="B1224" s="119"/>
      <c r="C1224" s="119"/>
      <c r="D1224" s="134" t="s">
        <v>113</v>
      </c>
      <c r="E1224" s="86">
        <f>SUM(E1225+E1227+E1229)</f>
        <v>0</v>
      </c>
    </row>
    <row r="1225" spans="1:5" ht="15" hidden="1">
      <c r="A1225" s="41">
        <v>461</v>
      </c>
      <c r="B1225" s="112"/>
      <c r="C1225" s="112"/>
      <c r="D1225" s="101" t="s">
        <v>114</v>
      </c>
      <c r="E1225" s="102">
        <f>SUM(E1226)</f>
        <v>0</v>
      </c>
    </row>
    <row r="1226" spans="1:5" ht="16.5" hidden="1" thickBot="1">
      <c r="A1226" s="98"/>
      <c r="B1226" s="45">
        <v>4611</v>
      </c>
      <c r="C1226" s="109"/>
      <c r="D1226" s="45" t="s">
        <v>115</v>
      </c>
      <c r="E1226" s="99"/>
    </row>
    <row r="1227" spans="1:5" ht="15" hidden="1">
      <c r="A1227" s="4">
        <v>462</v>
      </c>
      <c r="B1227" s="32"/>
      <c r="C1227" s="136"/>
      <c r="D1227" s="28" t="s">
        <v>116</v>
      </c>
      <c r="E1227" s="70">
        <f>E1228</f>
        <v>0</v>
      </c>
    </row>
    <row r="1228" spans="1:5" ht="16.5" hidden="1" thickBot="1">
      <c r="A1228" s="22"/>
      <c r="B1228" s="48">
        <v>4621</v>
      </c>
      <c r="C1228" s="49"/>
      <c r="D1228" s="48" t="s">
        <v>117</v>
      </c>
      <c r="E1228" s="128"/>
    </row>
    <row r="1229" spans="1:5" ht="15" hidden="1">
      <c r="A1229" s="41">
        <v>463</v>
      </c>
      <c r="B1229" s="43"/>
      <c r="C1229" s="100"/>
      <c r="D1229" s="101" t="s">
        <v>118</v>
      </c>
      <c r="E1229" s="111">
        <f>SUM(E1230)</f>
        <v>0</v>
      </c>
    </row>
    <row r="1230" spans="1:5" ht="15" hidden="1">
      <c r="A1230" s="41"/>
      <c r="B1230" s="71">
        <v>4630</v>
      </c>
      <c r="C1230" s="71"/>
      <c r="D1230" s="94" t="s">
        <v>118</v>
      </c>
      <c r="E1230" s="95"/>
    </row>
    <row r="1231" spans="1:5" ht="16.5" hidden="1" thickBot="1">
      <c r="A1231" s="83">
        <v>47</v>
      </c>
      <c r="B1231" s="119"/>
      <c r="C1231" s="120"/>
      <c r="D1231" s="134" t="s">
        <v>119</v>
      </c>
      <c r="E1231" s="86">
        <f>SUM(E1232+E1233)</f>
        <v>0</v>
      </c>
    </row>
    <row r="1232" spans="1:6" ht="15" hidden="1">
      <c r="A1232" s="41"/>
      <c r="B1232" s="112">
        <v>471</v>
      </c>
      <c r="C1232" s="112"/>
      <c r="D1232" s="113" t="s">
        <v>120</v>
      </c>
      <c r="E1232" s="153"/>
      <c r="F1232"/>
    </row>
    <row r="1233" spans="1:6" ht="16.5" hidden="1" thickBot="1">
      <c r="A1233" s="98"/>
      <c r="B1233" s="45">
        <v>472</v>
      </c>
      <c r="C1233" s="45"/>
      <c r="D1233" s="46" t="s">
        <v>121</v>
      </c>
      <c r="E1233" s="99"/>
      <c r="F1233"/>
    </row>
    <row r="1234" spans="1:6" ht="15">
      <c r="A1234" s="80"/>
      <c r="B1234" s="81"/>
      <c r="C1234" s="81"/>
      <c r="D1234" s="80"/>
      <c r="E1234" s="82"/>
      <c r="F1234"/>
    </row>
    <row r="1235" spans="1:6" ht="15">
      <c r="A1235" s="80"/>
      <c r="B1235" s="81"/>
      <c r="C1235" s="81"/>
      <c r="D1235" s="80"/>
      <c r="E1235" s="82"/>
      <c r="F1235"/>
    </row>
    <row r="1236" spans="1:6" ht="15">
      <c r="A1236" s="80"/>
      <c r="B1236" s="81"/>
      <c r="C1236" s="81"/>
      <c r="D1236" s="80"/>
      <c r="E1236" s="82"/>
      <c r="F1236"/>
    </row>
    <row r="1237" spans="1:6" ht="15">
      <c r="A1237" s="80"/>
      <c r="B1237" s="81"/>
      <c r="C1237" s="81"/>
      <c r="D1237" s="80"/>
      <c r="E1237" s="82"/>
      <c r="F1237"/>
    </row>
    <row r="1238" spans="1:6" ht="15">
      <c r="A1238" s="80"/>
      <c r="B1238" s="81"/>
      <c r="C1238" s="81"/>
      <c r="D1238" s="80"/>
      <c r="E1238" s="82"/>
      <c r="F1238"/>
    </row>
    <row r="1239" spans="1:6" ht="15">
      <c r="A1239" s="80"/>
      <c r="B1239" s="81"/>
      <c r="C1239" s="81"/>
      <c r="D1239" s="80"/>
      <c r="E1239" s="82"/>
      <c r="F1239"/>
    </row>
    <row r="1240" spans="1:6" ht="15">
      <c r="A1240" s="80"/>
      <c r="B1240" s="81"/>
      <c r="C1240" s="81"/>
      <c r="D1240" s="80"/>
      <c r="E1240" s="82"/>
      <c r="F1240"/>
    </row>
    <row r="1241" spans="1:6" ht="15">
      <c r="A1241" s="80"/>
      <c r="B1241" s="81"/>
      <c r="C1241" s="81"/>
      <c r="D1241" s="80"/>
      <c r="E1241" s="82"/>
      <c r="F1241"/>
    </row>
    <row r="1242" spans="1:6" ht="15">
      <c r="A1242" s="80"/>
      <c r="B1242" s="81"/>
      <c r="C1242" s="81"/>
      <c r="D1242" s="80"/>
      <c r="E1242" s="82"/>
      <c r="F1242"/>
    </row>
    <row r="1243" spans="1:6" ht="15">
      <c r="A1243" s="80"/>
      <c r="B1243" s="81"/>
      <c r="C1243" s="81"/>
      <c r="D1243" s="80"/>
      <c r="E1243" s="82"/>
      <c r="F1243"/>
    </row>
    <row r="1244" spans="1:6" ht="15">
      <c r="A1244" s="80"/>
      <c r="B1244" s="81"/>
      <c r="C1244" s="81"/>
      <c r="D1244" s="80"/>
      <c r="E1244" s="82"/>
      <c r="F1244"/>
    </row>
    <row r="1245" spans="1:6" ht="15">
      <c r="A1245" s="80"/>
      <c r="B1245" s="81"/>
      <c r="C1245" s="81"/>
      <c r="D1245" s="80"/>
      <c r="E1245" s="82"/>
      <c r="F1245"/>
    </row>
    <row r="1246" spans="1:6" ht="15">
      <c r="A1246" s="80"/>
      <c r="B1246" s="81"/>
      <c r="C1246" s="81"/>
      <c r="D1246" s="80"/>
      <c r="E1246" s="82"/>
      <c r="F1246"/>
    </row>
    <row r="1247" spans="1:6" ht="15">
      <c r="A1247" s="80"/>
      <c r="B1247" s="81"/>
      <c r="C1247" s="81"/>
      <c r="D1247" s="80"/>
      <c r="E1247" s="82"/>
      <c r="F1247"/>
    </row>
    <row r="1248" spans="1:5" ht="15">
      <c r="A1248" s="80"/>
      <c r="B1248" s="81"/>
      <c r="C1248" s="81"/>
      <c r="D1248" s="80"/>
      <c r="E1248" s="82"/>
    </row>
    <row r="1249" spans="1:5" ht="15">
      <c r="A1249" s="80"/>
      <c r="B1249" s="81"/>
      <c r="C1249" s="81"/>
      <c r="D1249" s="80"/>
      <c r="E1249" s="82"/>
    </row>
    <row r="1250" spans="1:5" ht="16.5" thickBot="1">
      <c r="A1250" s="80"/>
      <c r="B1250" s="81"/>
      <c r="C1250" s="81"/>
      <c r="D1250" s="80"/>
      <c r="E1250" s="82"/>
    </row>
    <row r="1251" spans="1:6" ht="16.5" thickBot="1">
      <c r="A1251" s="440" t="s">
        <v>159</v>
      </c>
      <c r="B1251" s="470" t="s">
        <v>160</v>
      </c>
      <c r="C1251" s="471"/>
      <c r="D1251" s="471"/>
      <c r="E1251" s="472"/>
      <c r="F1251" s="385"/>
    </row>
    <row r="1252" spans="1:6" ht="16.5" thickBot="1">
      <c r="A1252" s="470" t="s">
        <v>7</v>
      </c>
      <c r="B1252" s="471"/>
      <c r="C1252" s="472"/>
      <c r="D1252" s="416" t="s">
        <v>6</v>
      </c>
      <c r="E1252" s="417" t="s">
        <v>314</v>
      </c>
      <c r="F1252" s="399" t="s">
        <v>282</v>
      </c>
    </row>
    <row r="1253" spans="1:6" ht="16.5" thickBot="1">
      <c r="A1253" s="422">
        <v>4</v>
      </c>
      <c r="B1253" s="423"/>
      <c r="C1253" s="423"/>
      <c r="D1253" s="424" t="s">
        <v>8</v>
      </c>
      <c r="E1253" s="441">
        <f>SUM(E1254+E1318+E1323+E1351+E1372+E1379)</f>
        <v>233100</v>
      </c>
      <c r="F1253" s="400">
        <f>SUM(F1254+F1318+F1323+F1351+F1372+F1379)</f>
        <v>106263.89000000001</v>
      </c>
    </row>
    <row r="1254" spans="1:6" ht="16.5" thickBot="1">
      <c r="A1254" s="37">
        <v>41</v>
      </c>
      <c r="B1254" s="87"/>
      <c r="C1254" s="87"/>
      <c r="D1254" s="88" t="s">
        <v>9</v>
      </c>
      <c r="E1254" s="89">
        <f>SUM(E1255+E1261+E1267+E1279+E1295+E1299+E1303+E1310)</f>
        <v>226600</v>
      </c>
      <c r="F1254" s="400">
        <f>SUM(F1255+F1261+F1267+F1279+F1295+F1299+F1303+F1310)</f>
        <v>69963.89000000001</v>
      </c>
    </row>
    <row r="1255" spans="1:6" ht="15">
      <c r="A1255" s="37">
        <v>411</v>
      </c>
      <c r="B1255" s="39"/>
      <c r="C1255" s="39"/>
      <c r="D1255" s="90" t="s">
        <v>10</v>
      </c>
      <c r="E1255" s="91">
        <f>SUM(E1256+E1257+E1258+E1259+E1260)</f>
        <v>117900</v>
      </c>
      <c r="F1255" s="400">
        <f>SUM(F1256+F1257+F1258+F1259+F1260)</f>
        <v>53975.66</v>
      </c>
    </row>
    <row r="1256" spans="1:6" ht="15">
      <c r="A1256" s="41"/>
      <c r="B1256" s="92">
        <v>4111</v>
      </c>
      <c r="C1256" s="92"/>
      <c r="D1256" s="29" t="s">
        <v>11</v>
      </c>
      <c r="E1256" s="93">
        <v>71500</v>
      </c>
      <c r="F1256" s="400">
        <v>53830.69</v>
      </c>
    </row>
    <row r="1257" spans="1:6" ht="15">
      <c r="A1257" s="41"/>
      <c r="B1257" s="92">
        <v>4112</v>
      </c>
      <c r="C1257" s="92"/>
      <c r="D1257" s="29" t="s">
        <v>12</v>
      </c>
      <c r="E1257" s="93">
        <v>9600</v>
      </c>
      <c r="F1257" s="400">
        <v>128.29</v>
      </c>
    </row>
    <row r="1258" spans="1:6" ht="15">
      <c r="A1258" s="41"/>
      <c r="B1258" s="92">
        <v>4113</v>
      </c>
      <c r="C1258" s="92"/>
      <c r="D1258" s="29" t="s">
        <v>13</v>
      </c>
      <c r="E1258" s="93">
        <v>25600</v>
      </c>
      <c r="F1258" s="400">
        <v>0</v>
      </c>
    </row>
    <row r="1259" spans="1:6" ht="15">
      <c r="A1259" s="41"/>
      <c r="B1259" s="92">
        <v>4114</v>
      </c>
      <c r="C1259" s="92"/>
      <c r="D1259" s="29" t="s">
        <v>14</v>
      </c>
      <c r="E1259" s="93">
        <v>9950</v>
      </c>
      <c r="F1259" s="400">
        <v>0</v>
      </c>
    </row>
    <row r="1260" spans="1:6" ht="16.5" thickBot="1">
      <c r="A1260" s="41"/>
      <c r="B1260" s="71">
        <v>4115</v>
      </c>
      <c r="C1260" s="71"/>
      <c r="D1260" s="94" t="s">
        <v>15</v>
      </c>
      <c r="E1260" s="95">
        <v>1250</v>
      </c>
      <c r="F1260" s="400">
        <v>16.68</v>
      </c>
    </row>
    <row r="1261" spans="1:6" ht="15">
      <c r="A1261" s="37">
        <v>412</v>
      </c>
      <c r="B1261" s="96"/>
      <c r="C1261" s="97"/>
      <c r="D1261" s="90" t="s">
        <v>16</v>
      </c>
      <c r="E1261" s="89">
        <f>SUM(E1262+E1263+E1264)</f>
        <v>8500</v>
      </c>
      <c r="F1261" s="400">
        <f>SUM(F1262+F1263+F1264)</f>
        <v>7460.8</v>
      </c>
    </row>
    <row r="1262" spans="1:6" ht="15" hidden="1">
      <c r="A1262" s="41"/>
      <c r="B1262" s="92">
        <v>4125</v>
      </c>
      <c r="C1262" s="92"/>
      <c r="D1262" s="29" t="s">
        <v>17</v>
      </c>
      <c r="E1262" s="93"/>
      <c r="F1262" s="400"/>
    </row>
    <row r="1263" spans="1:6" ht="15" hidden="1">
      <c r="A1263" s="41"/>
      <c r="B1263" s="92">
        <v>4126</v>
      </c>
      <c r="C1263" s="92"/>
      <c r="D1263" s="29" t="s">
        <v>18</v>
      </c>
      <c r="E1263" s="93"/>
      <c r="F1263" s="400"/>
    </row>
    <row r="1264" spans="1:6" ht="15">
      <c r="A1264" s="41"/>
      <c r="B1264" s="92">
        <v>4127</v>
      </c>
      <c r="C1264" s="92"/>
      <c r="D1264" s="29" t="s">
        <v>19</v>
      </c>
      <c r="E1264" s="93">
        <f>SUM(E1265+E1266)</f>
        <v>8500</v>
      </c>
      <c r="F1264" s="400">
        <f>SUM(F1265+F1266)</f>
        <v>7460.8</v>
      </c>
    </row>
    <row r="1265" spans="1:6" ht="15">
      <c r="A1265" s="41"/>
      <c r="B1265" s="92"/>
      <c r="C1265" s="92">
        <v>41271</v>
      </c>
      <c r="D1265" s="29" t="s">
        <v>19</v>
      </c>
      <c r="E1265" s="93">
        <v>7000</v>
      </c>
      <c r="F1265" s="400">
        <v>5152.8</v>
      </c>
    </row>
    <row r="1266" spans="1:6" ht="16.5" thickBot="1">
      <c r="A1266" s="98"/>
      <c r="B1266" s="45"/>
      <c r="C1266" s="45">
        <v>41272</v>
      </c>
      <c r="D1266" s="46" t="s">
        <v>20</v>
      </c>
      <c r="E1266" s="99">
        <v>1500</v>
      </c>
      <c r="F1266" s="400">
        <v>2308</v>
      </c>
    </row>
    <row r="1267" spans="1:6" ht="15">
      <c r="A1267" s="41">
        <v>413</v>
      </c>
      <c r="B1267" s="43"/>
      <c r="C1267" s="100"/>
      <c r="D1267" s="101" t="s">
        <v>21</v>
      </c>
      <c r="E1267" s="102">
        <f>SUM(E1268+E1273+E1276+E1277+E1278)</f>
        <v>1500</v>
      </c>
      <c r="F1267" s="400">
        <f>SUM(F1268+F1273+F1276+F1277+F1278)</f>
        <v>911.13</v>
      </c>
    </row>
    <row r="1268" spans="1:6" ht="15">
      <c r="A1268" s="41"/>
      <c r="B1268" s="92">
        <v>4131</v>
      </c>
      <c r="C1268" s="92"/>
      <c r="D1268" s="29" t="s">
        <v>22</v>
      </c>
      <c r="E1268" s="93">
        <f>SUM(E1269+E1270+E1271+E1272)</f>
        <v>1000</v>
      </c>
      <c r="F1268" s="400">
        <f>SUM(F1269+F1270+F1271+F1272)</f>
        <v>911.13</v>
      </c>
    </row>
    <row r="1269" spans="1:6" ht="15">
      <c r="A1269" s="41"/>
      <c r="B1269" s="92"/>
      <c r="C1269" s="92">
        <v>41311</v>
      </c>
      <c r="D1269" s="29" t="s">
        <v>23</v>
      </c>
      <c r="E1269" s="93">
        <v>1000</v>
      </c>
      <c r="F1269" s="400">
        <v>911.13</v>
      </c>
    </row>
    <row r="1270" spans="1:6" ht="15" hidden="1">
      <c r="A1270" s="41"/>
      <c r="B1270" s="92"/>
      <c r="C1270" s="92">
        <v>41312</v>
      </c>
      <c r="D1270" s="29" t="s">
        <v>24</v>
      </c>
      <c r="E1270" s="93"/>
      <c r="F1270" s="400"/>
    </row>
    <row r="1271" spans="1:6" ht="15" hidden="1">
      <c r="A1271" s="41"/>
      <c r="B1271" s="92"/>
      <c r="C1271" s="92">
        <v>41313</v>
      </c>
      <c r="D1271" s="29" t="s">
        <v>25</v>
      </c>
      <c r="E1271" s="93"/>
      <c r="F1271" s="400"/>
    </row>
    <row r="1272" spans="1:6" ht="15" hidden="1">
      <c r="A1272" s="41"/>
      <c r="B1272" s="92"/>
      <c r="C1272" s="92">
        <v>41315</v>
      </c>
      <c r="D1272" s="29" t="s">
        <v>26</v>
      </c>
      <c r="E1272" s="93"/>
      <c r="F1272" s="400"/>
    </row>
    <row r="1273" spans="1:6" ht="15">
      <c r="A1273" s="41"/>
      <c r="B1273" s="92">
        <v>4133</v>
      </c>
      <c r="C1273" s="92"/>
      <c r="D1273" s="29" t="s">
        <v>27</v>
      </c>
      <c r="E1273" s="93">
        <f>SUM(E1274+E1275)</f>
        <v>300</v>
      </c>
      <c r="F1273" s="400">
        <f>SUM(F1274+F1275)</f>
        <v>0</v>
      </c>
    </row>
    <row r="1274" spans="1:6" ht="15">
      <c r="A1274" s="41"/>
      <c r="B1274" s="92"/>
      <c r="C1274" s="92">
        <v>41331</v>
      </c>
      <c r="D1274" s="29" t="s">
        <v>28</v>
      </c>
      <c r="E1274" s="93">
        <v>300</v>
      </c>
      <c r="F1274" s="400">
        <v>0</v>
      </c>
    </row>
    <row r="1275" spans="1:6" ht="15" hidden="1">
      <c r="A1275" s="41"/>
      <c r="B1275" s="92"/>
      <c r="C1275" s="92">
        <v>41332</v>
      </c>
      <c r="D1275" s="29" t="s">
        <v>27</v>
      </c>
      <c r="E1275" s="93"/>
      <c r="F1275" s="400"/>
    </row>
    <row r="1276" spans="1:6" ht="15" hidden="1">
      <c r="A1276" s="41"/>
      <c r="B1276" s="92">
        <v>4134</v>
      </c>
      <c r="C1276" s="92"/>
      <c r="D1276" s="29" t="s">
        <v>29</v>
      </c>
      <c r="E1276" s="93"/>
      <c r="F1276" s="400"/>
    </row>
    <row r="1277" spans="1:6" ht="15" hidden="1">
      <c r="A1277" s="41"/>
      <c r="B1277" s="92">
        <v>4135</v>
      </c>
      <c r="C1277" s="92"/>
      <c r="D1277" s="29" t="s">
        <v>30</v>
      </c>
      <c r="E1277" s="93">
        <v>0</v>
      </c>
      <c r="F1277" s="400">
        <v>0</v>
      </c>
    </row>
    <row r="1278" spans="1:6" ht="16.5" thickBot="1">
      <c r="A1278" s="98"/>
      <c r="B1278" s="45">
        <v>4139</v>
      </c>
      <c r="C1278" s="45"/>
      <c r="D1278" s="46" t="s">
        <v>31</v>
      </c>
      <c r="E1278" s="99">
        <v>200</v>
      </c>
      <c r="F1278" s="400">
        <v>0</v>
      </c>
    </row>
    <row r="1279" spans="1:6" ht="15">
      <c r="A1279" s="37">
        <v>414</v>
      </c>
      <c r="B1279" s="103"/>
      <c r="C1279" s="103"/>
      <c r="D1279" s="90" t="s">
        <v>32</v>
      </c>
      <c r="E1279" s="91">
        <f>SUM(E1280+E1281+E1282+E1285+E1286+E1287+E1288+E1289+E1290)</f>
        <v>4700</v>
      </c>
      <c r="F1279" s="400">
        <f>SUM(F1280+F1281+F1282+F1285+F1286+F1287+F1288+F1289+F1290)</f>
        <v>208.3</v>
      </c>
    </row>
    <row r="1280" spans="1:6" ht="15">
      <c r="A1280" s="41"/>
      <c r="B1280" s="92">
        <v>4141</v>
      </c>
      <c r="C1280" s="92"/>
      <c r="D1280" s="92" t="s">
        <v>33</v>
      </c>
      <c r="E1280" s="93">
        <v>700</v>
      </c>
      <c r="F1280" s="400">
        <v>0</v>
      </c>
    </row>
    <row r="1281" spans="1:6" ht="15">
      <c r="A1281" s="41"/>
      <c r="B1281" s="92">
        <v>4142</v>
      </c>
      <c r="C1281" s="92"/>
      <c r="D1281" s="92" t="s">
        <v>34</v>
      </c>
      <c r="E1281" s="93">
        <v>1000</v>
      </c>
      <c r="F1281" s="400">
        <v>208.3</v>
      </c>
    </row>
    <row r="1282" spans="1:6" ht="15" hidden="1">
      <c r="A1282" s="41"/>
      <c r="B1282" s="92">
        <v>4143</v>
      </c>
      <c r="C1282" s="92"/>
      <c r="D1282" s="92" t="s">
        <v>35</v>
      </c>
      <c r="E1282" s="93">
        <f>SUM(E1283+E1284)</f>
        <v>0</v>
      </c>
      <c r="F1282" s="400">
        <f>SUM(F1283+F1284)</f>
        <v>0</v>
      </c>
    </row>
    <row r="1283" spans="1:6" ht="15" hidden="1">
      <c r="A1283" s="41"/>
      <c r="B1283" s="92"/>
      <c r="C1283" s="92">
        <v>41431</v>
      </c>
      <c r="D1283" s="92" t="s">
        <v>36</v>
      </c>
      <c r="E1283" s="93"/>
      <c r="F1283" s="400"/>
    </row>
    <row r="1284" spans="1:6" ht="15" hidden="1">
      <c r="A1284" s="41"/>
      <c r="B1284" s="92"/>
      <c r="C1284" s="92">
        <v>41432</v>
      </c>
      <c r="D1284" s="92" t="s">
        <v>37</v>
      </c>
      <c r="E1284" s="93"/>
      <c r="F1284" s="400"/>
    </row>
    <row r="1285" spans="1:6" ht="15" hidden="1">
      <c r="A1285" s="41"/>
      <c r="B1285" s="92">
        <v>4144</v>
      </c>
      <c r="C1285" s="92"/>
      <c r="D1285" s="29" t="s">
        <v>123</v>
      </c>
      <c r="E1285" s="93"/>
      <c r="F1285" s="400"/>
    </row>
    <row r="1286" spans="1:6" ht="15" hidden="1">
      <c r="A1286" s="41"/>
      <c r="B1286" s="92">
        <v>4145</v>
      </c>
      <c r="C1286" s="92"/>
      <c r="D1286" s="29" t="s">
        <v>39</v>
      </c>
      <c r="E1286" s="93"/>
      <c r="F1286" s="400"/>
    </row>
    <row r="1287" spans="1:6" ht="15" hidden="1">
      <c r="A1287" s="41"/>
      <c r="B1287" s="92">
        <v>4146</v>
      </c>
      <c r="C1287" s="92"/>
      <c r="D1287" s="29" t="s">
        <v>40</v>
      </c>
      <c r="E1287" s="93"/>
      <c r="F1287" s="400"/>
    </row>
    <row r="1288" spans="1:6" ht="15">
      <c r="A1288" s="41"/>
      <c r="B1288" s="92">
        <v>4147</v>
      </c>
      <c r="C1288" s="92"/>
      <c r="D1288" s="29" t="s">
        <v>41</v>
      </c>
      <c r="E1288" s="30">
        <v>2000</v>
      </c>
      <c r="F1288" s="400">
        <v>0</v>
      </c>
    </row>
    <row r="1289" spans="1:6" ht="15" hidden="1">
      <c r="A1289" s="41"/>
      <c r="B1289" s="92">
        <v>4148</v>
      </c>
      <c r="C1289" s="92"/>
      <c r="D1289" s="29" t="s">
        <v>42</v>
      </c>
      <c r="E1289" s="93"/>
      <c r="F1289" s="400"/>
    </row>
    <row r="1290" spans="1:6" ht="15">
      <c r="A1290" s="41"/>
      <c r="B1290" s="92">
        <v>4149</v>
      </c>
      <c r="C1290" s="92"/>
      <c r="D1290" s="29" t="s">
        <v>43</v>
      </c>
      <c r="E1290" s="30">
        <f>SUM(E1291+E1292+E1293+E1294)</f>
        <v>1000</v>
      </c>
      <c r="F1290" s="400">
        <f>SUM(F1291+F1292+F1293+F1294)</f>
        <v>0</v>
      </c>
    </row>
    <row r="1291" spans="1:6" ht="15">
      <c r="A1291" s="41"/>
      <c r="B1291" s="92"/>
      <c r="C1291" s="92">
        <v>41491</v>
      </c>
      <c r="D1291" s="29" t="s">
        <v>43</v>
      </c>
      <c r="E1291" s="30">
        <v>500</v>
      </c>
      <c r="F1291" s="400">
        <v>0</v>
      </c>
    </row>
    <row r="1292" spans="1:6" ht="16.5" thickBot="1">
      <c r="A1292" s="41"/>
      <c r="B1292" s="92"/>
      <c r="C1292" s="92">
        <v>41492</v>
      </c>
      <c r="D1292" s="29" t="s">
        <v>44</v>
      </c>
      <c r="E1292" s="30">
        <v>500</v>
      </c>
      <c r="F1292" s="400">
        <v>0</v>
      </c>
    </row>
    <row r="1293" spans="1:6" ht="16.5" hidden="1" thickBot="1">
      <c r="A1293" s="41"/>
      <c r="B1293" s="92"/>
      <c r="C1293" s="92">
        <v>41493</v>
      </c>
      <c r="D1293" s="29" t="s">
        <v>45</v>
      </c>
      <c r="E1293" s="30"/>
      <c r="F1293" s="400"/>
    </row>
    <row r="1294" spans="1:6" ht="16.5" hidden="1" thickBot="1">
      <c r="A1294" s="98"/>
      <c r="B1294" s="104"/>
      <c r="C1294" s="105">
        <v>41494</v>
      </c>
      <c r="D1294" s="106" t="s">
        <v>46</v>
      </c>
      <c r="E1294" s="128"/>
      <c r="F1294" s="400"/>
    </row>
    <row r="1295" spans="1:6" ht="16.5" hidden="1" thickBot="1">
      <c r="A1295" s="37">
        <v>415</v>
      </c>
      <c r="B1295" s="96"/>
      <c r="C1295" s="97"/>
      <c r="D1295" s="90" t="s">
        <v>47</v>
      </c>
      <c r="E1295" s="21">
        <f>SUM(E1296+E1297+E1298)</f>
        <v>0</v>
      </c>
      <c r="F1295" s="400">
        <f>SUM(F1296+F1297+F1298)</f>
        <v>0</v>
      </c>
    </row>
    <row r="1296" spans="1:6" ht="16.5" hidden="1" thickBot="1">
      <c r="A1296" s="41"/>
      <c r="B1296" s="92">
        <v>4151</v>
      </c>
      <c r="C1296" s="92"/>
      <c r="D1296" s="108" t="s">
        <v>48</v>
      </c>
      <c r="E1296" s="30"/>
      <c r="F1296" s="400"/>
    </row>
    <row r="1297" spans="1:6" ht="16.5" hidden="1" thickBot="1">
      <c r="A1297" s="41"/>
      <c r="B1297" s="92">
        <v>4152</v>
      </c>
      <c r="C1297" s="92"/>
      <c r="D1297" s="108" t="s">
        <v>49</v>
      </c>
      <c r="E1297" s="30"/>
      <c r="F1297" s="400"/>
    </row>
    <row r="1298" spans="1:6" ht="16.5" hidden="1" thickBot="1">
      <c r="A1298" s="98"/>
      <c r="B1298" s="45">
        <v>4153</v>
      </c>
      <c r="C1298" s="109"/>
      <c r="D1298" s="45" t="s">
        <v>50</v>
      </c>
      <c r="E1298" s="25"/>
      <c r="F1298" s="400"/>
    </row>
    <row r="1299" spans="1:6" ht="16.5" hidden="1" thickBot="1">
      <c r="A1299" s="37">
        <v>416</v>
      </c>
      <c r="B1299" s="110"/>
      <c r="C1299" s="110"/>
      <c r="D1299" s="90" t="s">
        <v>51</v>
      </c>
      <c r="E1299" s="21">
        <f>SUM(E1300)</f>
        <v>0</v>
      </c>
      <c r="F1299" s="400">
        <f>SUM(F1300)</f>
        <v>0</v>
      </c>
    </row>
    <row r="1300" spans="1:6" ht="16.5" hidden="1" thickBot="1">
      <c r="A1300" s="98"/>
      <c r="B1300" s="45">
        <v>4162</v>
      </c>
      <c r="C1300" s="45"/>
      <c r="D1300" s="46" t="s">
        <v>52</v>
      </c>
      <c r="E1300" s="25"/>
      <c r="F1300" s="400"/>
    </row>
    <row r="1301" spans="1:6" ht="16.5" hidden="1" thickBot="1">
      <c r="A1301" s="41">
        <v>417</v>
      </c>
      <c r="B1301" s="38"/>
      <c r="C1301" s="39"/>
      <c r="D1301" s="40" t="s">
        <v>53</v>
      </c>
      <c r="E1301" s="33">
        <f>SUM(E1302)</f>
        <v>0</v>
      </c>
      <c r="F1301" s="400">
        <f>SUM(F1302)</f>
        <v>0</v>
      </c>
    </row>
    <row r="1302" spans="1:6" ht="16.5" hidden="1" thickBot="1">
      <c r="A1302" s="41"/>
      <c r="B1302" s="42">
        <v>4171</v>
      </c>
      <c r="C1302" s="43"/>
      <c r="D1302" s="31" t="s">
        <v>54</v>
      </c>
      <c r="E1302" s="64"/>
      <c r="F1302" s="400"/>
    </row>
    <row r="1303" spans="1:6" ht="15">
      <c r="A1303" s="37">
        <v>418</v>
      </c>
      <c r="B1303" s="110"/>
      <c r="C1303" s="39"/>
      <c r="D1303" s="90" t="s">
        <v>55</v>
      </c>
      <c r="E1303" s="21">
        <f>SUM(E1304)</f>
        <v>91000</v>
      </c>
      <c r="F1303" s="400">
        <f>SUM(F1304)</f>
        <v>5000</v>
      </c>
    </row>
    <row r="1304" spans="1:6" ht="15">
      <c r="A1304" s="41"/>
      <c r="B1304" s="92">
        <v>4181</v>
      </c>
      <c r="C1304" s="112"/>
      <c r="D1304" s="113" t="s">
        <v>56</v>
      </c>
      <c r="E1304" s="30">
        <f>SUM(E1305+E1306)</f>
        <v>91000</v>
      </c>
      <c r="F1304" s="400">
        <f>SUM(F1305+F1306)</f>
        <v>5000</v>
      </c>
    </row>
    <row r="1305" spans="1:6" ht="15">
      <c r="A1305" s="41"/>
      <c r="B1305" s="71"/>
      <c r="C1305" s="71">
        <v>41811</v>
      </c>
      <c r="D1305" s="94" t="s">
        <v>57</v>
      </c>
      <c r="E1305" s="15">
        <v>10000</v>
      </c>
      <c r="F1305" s="400">
        <v>5000</v>
      </c>
    </row>
    <row r="1306" spans="1:6" ht="15">
      <c r="A1306" s="41"/>
      <c r="B1306" s="92"/>
      <c r="C1306" s="92">
        <v>41812</v>
      </c>
      <c r="D1306" s="29" t="s">
        <v>58</v>
      </c>
      <c r="E1306" s="30">
        <f>SUM(E1307+E1308+E1309)</f>
        <v>81000</v>
      </c>
      <c r="F1306" s="400">
        <f>SUM(F1307+F1308+F1309)</f>
        <v>0</v>
      </c>
    </row>
    <row r="1307" spans="1:6" ht="15" hidden="1">
      <c r="A1307" s="41"/>
      <c r="B1307" s="92"/>
      <c r="C1307" s="92"/>
      <c r="D1307" s="29" t="s">
        <v>161</v>
      </c>
      <c r="E1307" s="30"/>
      <c r="F1307" s="400"/>
    </row>
    <row r="1308" spans="1:8" ht="15">
      <c r="A1308" s="41"/>
      <c r="B1308" s="92"/>
      <c r="C1308" s="92"/>
      <c r="D1308" s="29" t="s">
        <v>162</v>
      </c>
      <c r="E1308" s="30">
        <v>80000</v>
      </c>
      <c r="F1308" s="400">
        <v>0</v>
      </c>
      <c r="G1308" s="468" t="s">
        <v>328</v>
      </c>
      <c r="H1308" s="469"/>
    </row>
    <row r="1309" spans="1:6" ht="16.5" thickBot="1">
      <c r="A1309" s="98"/>
      <c r="B1309" s="104"/>
      <c r="C1309" s="105"/>
      <c r="D1309" s="106" t="s">
        <v>58</v>
      </c>
      <c r="E1309" s="128">
        <v>1000</v>
      </c>
      <c r="F1309" s="400">
        <v>0</v>
      </c>
    </row>
    <row r="1310" spans="1:6" ht="15">
      <c r="A1310" s="37">
        <v>419</v>
      </c>
      <c r="B1310" s="96"/>
      <c r="C1310" s="97"/>
      <c r="D1310" s="90" t="s">
        <v>59</v>
      </c>
      <c r="E1310" s="21">
        <f>SUM(E1311+E1312+E1313+E1314+E1315+E1316+E1317)</f>
        <v>3000</v>
      </c>
      <c r="F1310" s="400">
        <f>SUM(F1311+F1312+F1313+F1314+F1315+F1316+F1317)</f>
        <v>2408</v>
      </c>
    </row>
    <row r="1311" spans="1:6" ht="16.5" thickBot="1">
      <c r="A1311" s="41"/>
      <c r="B1311" s="92">
        <v>4191</v>
      </c>
      <c r="C1311" s="92"/>
      <c r="D1311" s="108" t="s">
        <v>60</v>
      </c>
      <c r="E1311" s="30">
        <v>3000</v>
      </c>
      <c r="F1311" s="400">
        <v>2408</v>
      </c>
    </row>
    <row r="1312" spans="1:6" ht="16.5" hidden="1" thickBot="1">
      <c r="A1312" s="41"/>
      <c r="B1312" s="92">
        <v>4192</v>
      </c>
      <c r="C1312" s="92"/>
      <c r="D1312" s="108" t="s">
        <v>61</v>
      </c>
      <c r="E1312" s="30"/>
      <c r="F1312" s="400"/>
    </row>
    <row r="1313" spans="1:6" ht="16.5" hidden="1" thickBot="1">
      <c r="A1313" s="41"/>
      <c r="B1313" s="92">
        <v>4193</v>
      </c>
      <c r="C1313" s="92"/>
      <c r="D1313" s="108" t="s">
        <v>62</v>
      </c>
      <c r="E1313" s="30"/>
      <c r="F1313" s="400"/>
    </row>
    <row r="1314" spans="1:6" ht="16.5" hidden="1" thickBot="1">
      <c r="A1314" s="41"/>
      <c r="B1314" s="92">
        <v>4194</v>
      </c>
      <c r="C1314" s="92"/>
      <c r="D1314" s="108" t="s">
        <v>63</v>
      </c>
      <c r="E1314" s="30"/>
      <c r="F1314" s="400"/>
    </row>
    <row r="1315" spans="1:6" ht="16.5" hidden="1" thickBot="1">
      <c r="A1315" s="41"/>
      <c r="B1315" s="13">
        <v>4195</v>
      </c>
      <c r="C1315" s="13"/>
      <c r="D1315" s="34" t="s">
        <v>64</v>
      </c>
      <c r="E1315" s="30"/>
      <c r="F1315" s="400"/>
    </row>
    <row r="1316" spans="1:6" ht="16.5" hidden="1" thickBot="1">
      <c r="A1316" s="41"/>
      <c r="B1316" s="92">
        <v>4196</v>
      </c>
      <c r="C1316" s="92"/>
      <c r="D1316" s="108" t="s">
        <v>124</v>
      </c>
      <c r="E1316" s="30"/>
      <c r="F1316" s="400"/>
    </row>
    <row r="1317" spans="1:6" ht="16.5" hidden="1" thickBot="1">
      <c r="A1317" s="98"/>
      <c r="B1317" s="45">
        <v>4199</v>
      </c>
      <c r="C1317" s="45"/>
      <c r="D1317" s="114" t="s">
        <v>66</v>
      </c>
      <c r="E1317" s="25"/>
      <c r="F1317" s="400"/>
    </row>
    <row r="1318" spans="1:6" ht="16.5" hidden="1" thickBot="1">
      <c r="A1318" s="378">
        <v>42</v>
      </c>
      <c r="B1318" s="52"/>
      <c r="C1318" s="52"/>
      <c r="D1318" s="53" t="s">
        <v>67</v>
      </c>
      <c r="E1318" s="54">
        <f>SUM(E1319)</f>
        <v>0</v>
      </c>
      <c r="F1318" s="400">
        <f>SUM(F1319)</f>
        <v>0</v>
      </c>
    </row>
    <row r="1319" spans="1:6" ht="16.5" hidden="1" thickBot="1">
      <c r="A1319" s="4">
        <v>421</v>
      </c>
      <c r="B1319" s="32"/>
      <c r="C1319" s="32"/>
      <c r="D1319" s="58" t="s">
        <v>68</v>
      </c>
      <c r="E1319" s="33">
        <f>SUM(E1320)</f>
        <v>0</v>
      </c>
      <c r="F1319" s="400">
        <f>SUM(F1320)</f>
        <v>0</v>
      </c>
    </row>
    <row r="1320" spans="1:6" ht="16.5" hidden="1" thickBot="1">
      <c r="A1320" s="9"/>
      <c r="B1320" s="13">
        <v>4215</v>
      </c>
      <c r="C1320" s="13"/>
      <c r="D1320" s="34" t="s">
        <v>69</v>
      </c>
      <c r="E1320" s="30"/>
      <c r="F1320" s="400"/>
    </row>
    <row r="1321" spans="1:6" ht="16.5" hidden="1" thickBot="1">
      <c r="A1321" s="9">
        <v>422</v>
      </c>
      <c r="B1321" s="10"/>
      <c r="C1321" s="75"/>
      <c r="D1321" s="145" t="s">
        <v>70</v>
      </c>
      <c r="E1321" s="56"/>
      <c r="F1321" s="400"/>
    </row>
    <row r="1322" spans="1:6" ht="16.5" hidden="1" thickBot="1">
      <c r="A1322" s="9"/>
      <c r="B1322" s="26">
        <v>4222</v>
      </c>
      <c r="C1322" s="27"/>
      <c r="D1322" s="118" t="s">
        <v>71</v>
      </c>
      <c r="E1322" s="64"/>
      <c r="F1322" s="400"/>
    </row>
    <row r="1323" spans="1:6" ht="16.5" thickBot="1">
      <c r="A1323" s="83">
        <v>43</v>
      </c>
      <c r="B1323" s="119"/>
      <c r="C1323" s="120"/>
      <c r="D1323" s="121" t="s">
        <v>72</v>
      </c>
      <c r="E1323" s="54">
        <f>SUM(E1324+E1340)</f>
        <v>5000</v>
      </c>
      <c r="F1323" s="400">
        <f>SUM(F1324+F1340)</f>
        <v>36300</v>
      </c>
    </row>
    <row r="1324" spans="1:6" ht="15">
      <c r="A1324" s="37">
        <v>431</v>
      </c>
      <c r="B1324" s="96"/>
      <c r="C1324" s="97"/>
      <c r="D1324" s="122" t="s">
        <v>73</v>
      </c>
      <c r="E1324" s="21">
        <f>SUM(E1325+E1326+E1327+E1328+E1329+E1330+E1334)</f>
        <v>5000</v>
      </c>
      <c r="F1324" s="400">
        <f>SUM(F1325+F1326+F1327+F1328+F1329+F1330+F1334)</f>
        <v>36300</v>
      </c>
    </row>
    <row r="1325" spans="1:6" ht="15" hidden="1">
      <c r="A1325" s="41"/>
      <c r="B1325" s="92">
        <v>4312</v>
      </c>
      <c r="C1325" s="123"/>
      <c r="D1325" s="124" t="s">
        <v>74</v>
      </c>
      <c r="E1325" s="155"/>
      <c r="F1325" s="400"/>
    </row>
    <row r="1326" spans="1:6" ht="15" hidden="1">
      <c r="A1326" s="41"/>
      <c r="B1326" s="92">
        <v>4313</v>
      </c>
      <c r="C1326" s="92"/>
      <c r="D1326" s="124" t="s">
        <v>75</v>
      </c>
      <c r="E1326" s="30"/>
      <c r="F1326" s="400"/>
    </row>
    <row r="1327" spans="1:6" ht="15" hidden="1">
      <c r="A1327" s="41"/>
      <c r="B1327" s="92">
        <v>4314</v>
      </c>
      <c r="C1327" s="92"/>
      <c r="D1327" s="124" t="s">
        <v>76</v>
      </c>
      <c r="E1327" s="30"/>
      <c r="F1327" s="400"/>
    </row>
    <row r="1328" spans="1:6" ht="15" hidden="1">
      <c r="A1328" s="41"/>
      <c r="B1328" s="92">
        <v>4315</v>
      </c>
      <c r="C1328" s="126"/>
      <c r="D1328" s="127" t="s">
        <v>77</v>
      </c>
      <c r="E1328" s="30"/>
      <c r="F1328" s="400"/>
    </row>
    <row r="1329" spans="1:6" ht="15" hidden="1">
      <c r="A1329" s="41"/>
      <c r="B1329" s="92">
        <v>4316</v>
      </c>
      <c r="C1329" s="92"/>
      <c r="D1329" s="92" t="s">
        <v>78</v>
      </c>
      <c r="E1329" s="30"/>
      <c r="F1329" s="400"/>
    </row>
    <row r="1330" spans="1:6" ht="15">
      <c r="A1330" s="41"/>
      <c r="B1330" s="92">
        <v>4318</v>
      </c>
      <c r="C1330" s="92"/>
      <c r="D1330" s="92" t="s">
        <v>79</v>
      </c>
      <c r="E1330" s="30">
        <f>SUM(E1331+E1332+E1333)</f>
        <v>5000</v>
      </c>
      <c r="F1330" s="400">
        <f>SUM(F1331+F1332+F1333)</f>
        <v>36300</v>
      </c>
    </row>
    <row r="1331" spans="1:6" ht="15" hidden="1">
      <c r="A1331" s="41"/>
      <c r="B1331" s="71"/>
      <c r="C1331" s="71">
        <v>43181</v>
      </c>
      <c r="D1331" s="92" t="s">
        <v>79</v>
      </c>
      <c r="E1331" s="15"/>
      <c r="F1331" s="400"/>
    </row>
    <row r="1332" spans="1:6" ht="15" hidden="1">
      <c r="A1332" s="41"/>
      <c r="B1332" s="71"/>
      <c r="C1332" s="71">
        <v>43182</v>
      </c>
      <c r="D1332" s="71" t="s">
        <v>80</v>
      </c>
      <c r="E1332" s="15"/>
      <c r="F1332" s="400"/>
    </row>
    <row r="1333" spans="1:6" ht="16.5" thickBot="1">
      <c r="A1333" s="41"/>
      <c r="B1333" s="71"/>
      <c r="C1333" s="71">
        <v>43183</v>
      </c>
      <c r="D1333" s="71" t="s">
        <v>81</v>
      </c>
      <c r="E1333" s="15">
        <v>5000</v>
      </c>
      <c r="F1333" s="400">
        <v>36300</v>
      </c>
    </row>
    <row r="1334" spans="1:6" ht="16.5" hidden="1" thickBot="1">
      <c r="A1334" s="41"/>
      <c r="B1334" s="92">
        <v>4319</v>
      </c>
      <c r="C1334" s="92"/>
      <c r="D1334" s="92" t="s">
        <v>82</v>
      </c>
      <c r="E1334" s="30">
        <f>SUM(E1335+E1336+E1337+E1338+E1339)</f>
        <v>0</v>
      </c>
      <c r="F1334" s="400">
        <f>SUM(F1335+F1336+F1337+F1338+F1339)</f>
        <v>0</v>
      </c>
    </row>
    <row r="1335" spans="1:6" ht="16.5" hidden="1" thickBot="1">
      <c r="A1335" s="9"/>
      <c r="B1335" s="16"/>
      <c r="C1335" s="16">
        <v>43191</v>
      </c>
      <c r="D1335" s="16" t="s">
        <v>83</v>
      </c>
      <c r="E1335" s="30"/>
      <c r="F1335" s="400"/>
    </row>
    <row r="1336" spans="1:6" ht="16.5" hidden="1" thickBot="1">
      <c r="A1336" s="9"/>
      <c r="B1336" s="16"/>
      <c r="C1336" s="16">
        <v>43192</v>
      </c>
      <c r="D1336" s="16" t="s">
        <v>84</v>
      </c>
      <c r="E1336" s="30"/>
      <c r="F1336" s="400"/>
    </row>
    <row r="1337" spans="1:6" ht="16.5" hidden="1" thickBot="1">
      <c r="A1337" s="9"/>
      <c r="B1337" s="16"/>
      <c r="C1337" s="16">
        <v>43193</v>
      </c>
      <c r="D1337" s="16" t="s">
        <v>85</v>
      </c>
      <c r="E1337" s="30"/>
      <c r="F1337" s="400"/>
    </row>
    <row r="1338" spans="1:6" ht="16.5" hidden="1" thickBot="1">
      <c r="A1338" s="9"/>
      <c r="B1338" s="13"/>
      <c r="C1338" s="16">
        <v>43194</v>
      </c>
      <c r="D1338" s="13" t="s">
        <v>86</v>
      </c>
      <c r="E1338" s="30"/>
      <c r="F1338" s="400"/>
    </row>
    <row r="1339" spans="1:6" ht="16.5" hidden="1" thickBot="1">
      <c r="A1339" s="22"/>
      <c r="B1339" s="48"/>
      <c r="C1339" s="23">
        <v>43195</v>
      </c>
      <c r="D1339" s="48" t="s">
        <v>87</v>
      </c>
      <c r="E1339" s="128"/>
      <c r="F1339" s="400"/>
    </row>
    <row r="1340" spans="1:6" ht="16.5" hidden="1" thickBot="1">
      <c r="A1340" s="37">
        <v>432</v>
      </c>
      <c r="B1340" s="96"/>
      <c r="C1340" s="97"/>
      <c r="D1340" s="129" t="s">
        <v>88</v>
      </c>
      <c r="E1340" s="21">
        <f>SUM(E1341)</f>
        <v>0</v>
      </c>
      <c r="F1340" s="400">
        <f>SUM(F1341)</f>
        <v>0</v>
      </c>
    </row>
    <row r="1341" spans="1:6" ht="16.5" hidden="1" thickBot="1">
      <c r="A1341" s="41"/>
      <c r="B1341" s="92">
        <v>4326</v>
      </c>
      <c r="C1341" s="92"/>
      <c r="D1341" s="92" t="s">
        <v>89</v>
      </c>
      <c r="E1341" s="405">
        <f>SUM(E1342+E1343+E1344+E1345+E1346+E1347+E1348+E1349)</f>
        <v>0</v>
      </c>
      <c r="F1341" s="400">
        <f>SUM(F1342+F1343+F1344+F1345+F1346+F1347+F1348+F1349)</f>
        <v>0</v>
      </c>
    </row>
    <row r="1342" spans="1:6" ht="16.5" hidden="1" thickBot="1">
      <c r="A1342" s="41"/>
      <c r="B1342" s="92"/>
      <c r="C1342" s="92">
        <v>43261</v>
      </c>
      <c r="D1342" s="29" t="s">
        <v>90</v>
      </c>
      <c r="E1342" s="406"/>
      <c r="F1342" s="400"/>
    </row>
    <row r="1343" spans="1:6" ht="16.5" hidden="1" thickBot="1">
      <c r="A1343" s="41"/>
      <c r="B1343" s="92"/>
      <c r="C1343" s="92">
        <v>43262</v>
      </c>
      <c r="D1343" s="92" t="s">
        <v>91</v>
      </c>
      <c r="E1343" s="405"/>
      <c r="F1343" s="400"/>
    </row>
    <row r="1344" spans="1:6" ht="16.5" hidden="1" thickBot="1">
      <c r="A1344" s="41"/>
      <c r="B1344" s="92"/>
      <c r="C1344" s="92">
        <v>43263</v>
      </c>
      <c r="D1344" s="92" t="s">
        <v>92</v>
      </c>
      <c r="E1344" s="405"/>
      <c r="F1344" s="400"/>
    </row>
    <row r="1345" spans="1:6" ht="16.5" hidden="1" thickBot="1">
      <c r="A1345" s="41"/>
      <c r="B1345" s="92"/>
      <c r="C1345" s="92">
        <v>43264</v>
      </c>
      <c r="D1345" s="92" t="s">
        <v>93</v>
      </c>
      <c r="E1345" s="405"/>
      <c r="F1345" s="400"/>
    </row>
    <row r="1346" spans="1:6" ht="16.5" hidden="1" thickBot="1">
      <c r="A1346" s="41"/>
      <c r="B1346" s="92"/>
      <c r="C1346" s="92">
        <v>43265</v>
      </c>
      <c r="D1346" s="124" t="s">
        <v>94</v>
      </c>
      <c r="E1346" s="405"/>
      <c r="F1346" s="400"/>
    </row>
    <row r="1347" spans="1:6" ht="16.5" hidden="1" thickBot="1">
      <c r="A1347" s="41"/>
      <c r="B1347" s="92"/>
      <c r="C1347" s="92">
        <v>43266</v>
      </c>
      <c r="D1347" s="92" t="s">
        <v>95</v>
      </c>
      <c r="E1347" s="405"/>
      <c r="F1347" s="400"/>
    </row>
    <row r="1348" spans="1:6" ht="16.5" hidden="1" thickBot="1">
      <c r="A1348" s="41"/>
      <c r="B1348" s="71"/>
      <c r="C1348" s="71">
        <v>43267</v>
      </c>
      <c r="D1348" s="71" t="s">
        <v>96</v>
      </c>
      <c r="E1348" s="407"/>
      <c r="F1348" s="400"/>
    </row>
    <row r="1349" spans="1:6" ht="16.5" hidden="1" thickBot="1">
      <c r="A1349" s="133"/>
      <c r="B1349" s="92"/>
      <c r="C1349" s="92">
        <v>43268</v>
      </c>
      <c r="D1349" s="92" t="s">
        <v>97</v>
      </c>
      <c r="E1349" s="30"/>
      <c r="F1349" s="400"/>
    </row>
    <row r="1350" spans="1:6" ht="16.5" hidden="1" thickBot="1">
      <c r="A1350" s="98"/>
      <c r="B1350" s="104"/>
      <c r="C1350" s="105">
        <v>43269</v>
      </c>
      <c r="D1350" s="104" t="s">
        <v>98</v>
      </c>
      <c r="E1350" s="128"/>
      <c r="F1350" s="400"/>
    </row>
    <row r="1351" spans="1:6" ht="16.5" thickBot="1">
      <c r="A1351" s="83">
        <v>44</v>
      </c>
      <c r="B1351" s="119"/>
      <c r="C1351" s="120"/>
      <c r="D1351" s="134" t="s">
        <v>99</v>
      </c>
      <c r="E1351" s="54">
        <f>SUM(E1352)</f>
        <v>1500</v>
      </c>
      <c r="F1351" s="400">
        <f>SUM(F1352)</f>
        <v>0</v>
      </c>
    </row>
    <row r="1352" spans="1:6" ht="15">
      <c r="A1352" s="37">
        <v>441</v>
      </c>
      <c r="B1352" s="96"/>
      <c r="C1352" s="97"/>
      <c r="D1352" s="40" t="s">
        <v>100</v>
      </c>
      <c r="E1352" s="33">
        <f>SUM(E1353+E1354+E1363+E1364+E1365)</f>
        <v>1500</v>
      </c>
      <c r="F1352" s="400">
        <f>SUM(F1353+F1354+F1363+F1364+F1365)</f>
        <v>0</v>
      </c>
    </row>
    <row r="1353" spans="1:6" ht="15" hidden="1">
      <c r="A1353" s="41"/>
      <c r="B1353" s="92">
        <v>4411</v>
      </c>
      <c r="C1353" s="92"/>
      <c r="D1353" s="92" t="s">
        <v>101</v>
      </c>
      <c r="E1353" s="405"/>
      <c r="F1353" s="400"/>
    </row>
    <row r="1354" spans="1:6" ht="15" hidden="1">
      <c r="A1354" s="41"/>
      <c r="B1354" s="92">
        <v>4412</v>
      </c>
      <c r="C1354" s="92"/>
      <c r="D1354" s="29" t="s">
        <v>102</v>
      </c>
      <c r="E1354" s="406">
        <f>SUM(E1355+E1356+E1357+E1358+E1359+E1360+E1361+E1362)</f>
        <v>0</v>
      </c>
      <c r="F1354" s="400">
        <f>SUM(F1355+F1356+F1357+F1358+F1359+F1360+F1361+F1362)</f>
        <v>0</v>
      </c>
    </row>
    <row r="1355" spans="1:6" ht="15" hidden="1">
      <c r="A1355" s="41"/>
      <c r="B1355" s="92"/>
      <c r="C1355" s="92">
        <v>44121</v>
      </c>
      <c r="D1355" s="92" t="s">
        <v>103</v>
      </c>
      <c r="E1355" s="405"/>
      <c r="F1355" s="400"/>
    </row>
    <row r="1356" spans="1:6" ht="15" hidden="1">
      <c r="A1356" s="41"/>
      <c r="B1356" s="92"/>
      <c r="C1356" s="92">
        <v>44122</v>
      </c>
      <c r="D1356" s="29" t="s">
        <v>104</v>
      </c>
      <c r="E1356" s="406"/>
      <c r="F1356" s="400"/>
    </row>
    <row r="1357" spans="1:6" ht="15" hidden="1">
      <c r="A1357" s="41"/>
      <c r="B1357" s="92"/>
      <c r="C1357" s="92">
        <v>44123</v>
      </c>
      <c r="D1357" s="92" t="s">
        <v>105</v>
      </c>
      <c r="E1357" s="405"/>
      <c r="F1357" s="400"/>
    </row>
    <row r="1358" spans="1:6" ht="15" hidden="1">
      <c r="A1358" s="41"/>
      <c r="B1358" s="92"/>
      <c r="C1358" s="92">
        <v>44124</v>
      </c>
      <c r="D1358" s="92" t="s">
        <v>106</v>
      </c>
      <c r="E1358" s="405"/>
      <c r="F1358" s="400"/>
    </row>
    <row r="1359" spans="1:6" ht="15" hidden="1">
      <c r="A1359" s="41"/>
      <c r="B1359" s="92"/>
      <c r="C1359" s="92">
        <v>44125</v>
      </c>
      <c r="D1359" s="92" t="s">
        <v>107</v>
      </c>
      <c r="E1359" s="405"/>
      <c r="F1359" s="400"/>
    </row>
    <row r="1360" spans="1:6" ht="15" hidden="1">
      <c r="A1360" s="41"/>
      <c r="B1360" s="92"/>
      <c r="C1360" s="92">
        <v>44126</v>
      </c>
      <c r="D1360" s="92" t="s">
        <v>108</v>
      </c>
      <c r="E1360" s="405"/>
      <c r="F1360" s="400"/>
    </row>
    <row r="1361" spans="1:6" ht="15" hidden="1">
      <c r="A1361" s="41"/>
      <c r="B1361" s="92"/>
      <c r="C1361" s="92">
        <v>44127</v>
      </c>
      <c r="D1361" s="92" t="s">
        <v>109</v>
      </c>
      <c r="E1361" s="405"/>
      <c r="F1361" s="400"/>
    </row>
    <row r="1362" spans="1:6" ht="15" hidden="1">
      <c r="A1362" s="41"/>
      <c r="B1362" s="92"/>
      <c r="C1362" s="92">
        <v>44128</v>
      </c>
      <c r="D1362" s="92" t="s">
        <v>66</v>
      </c>
      <c r="E1362" s="405"/>
      <c r="F1362" s="400"/>
    </row>
    <row r="1363" spans="1:6" ht="15" hidden="1">
      <c r="A1363" s="41"/>
      <c r="B1363" s="92">
        <v>4413</v>
      </c>
      <c r="C1363" s="92"/>
      <c r="D1363" s="92" t="s">
        <v>110</v>
      </c>
      <c r="E1363" s="405"/>
      <c r="F1363" s="400"/>
    </row>
    <row r="1364" spans="1:6" ht="16.5" thickBot="1">
      <c r="A1364" s="98"/>
      <c r="B1364" s="45">
        <v>4415</v>
      </c>
      <c r="C1364" s="45"/>
      <c r="D1364" s="45" t="s">
        <v>111</v>
      </c>
      <c r="E1364" s="384">
        <v>1500</v>
      </c>
      <c r="F1364" s="401">
        <v>0</v>
      </c>
    </row>
    <row r="1365" spans="1:5" ht="15" hidden="1">
      <c r="A1365" s="41"/>
      <c r="B1365" s="43">
        <v>4416</v>
      </c>
      <c r="C1365" s="43"/>
      <c r="D1365" s="43" t="s">
        <v>112</v>
      </c>
      <c r="E1365" s="135"/>
    </row>
    <row r="1366" spans="1:5" ht="15" hidden="1">
      <c r="A1366" s="246">
        <v>45</v>
      </c>
      <c r="B1366" s="247"/>
      <c r="C1366" s="247"/>
      <c r="D1366" s="248" t="s">
        <v>234</v>
      </c>
      <c r="E1366" s="249"/>
    </row>
    <row r="1367" spans="1:5" ht="15" hidden="1">
      <c r="A1367" s="246">
        <v>451</v>
      </c>
      <c r="B1367" s="247"/>
      <c r="C1367" s="247"/>
      <c r="D1367" s="250" t="s">
        <v>242</v>
      </c>
      <c r="E1367" s="249"/>
    </row>
    <row r="1368" spans="1:5" ht="15" hidden="1">
      <c r="A1368" s="251"/>
      <c r="B1368" s="13">
        <v>4511</v>
      </c>
      <c r="C1368" s="13"/>
      <c r="D1368" s="13" t="s">
        <v>289</v>
      </c>
      <c r="E1368" s="252"/>
    </row>
    <row r="1369" spans="1:5" ht="15" hidden="1">
      <c r="A1369" s="251"/>
      <c r="B1369" s="13">
        <v>4512</v>
      </c>
      <c r="C1369" s="13"/>
      <c r="D1369" s="13" t="s">
        <v>290</v>
      </c>
      <c r="E1369" s="252"/>
    </row>
    <row r="1370" spans="1:5" ht="15" hidden="1">
      <c r="A1370" s="251"/>
      <c r="B1370" s="13">
        <v>4513</v>
      </c>
      <c r="C1370" s="13"/>
      <c r="D1370" s="13" t="s">
        <v>291</v>
      </c>
      <c r="E1370" s="252"/>
    </row>
    <row r="1371" spans="1:5" ht="15" hidden="1">
      <c r="A1371" s="251"/>
      <c r="B1371" s="13">
        <v>4515</v>
      </c>
      <c r="C1371" s="13"/>
      <c r="D1371" s="13" t="s">
        <v>292</v>
      </c>
      <c r="E1371" s="252"/>
    </row>
    <row r="1372" spans="1:5" ht="16.5" hidden="1" thickBot="1">
      <c r="A1372" s="83">
        <v>46</v>
      </c>
      <c r="B1372" s="119"/>
      <c r="C1372" s="119"/>
      <c r="D1372" s="134" t="s">
        <v>113</v>
      </c>
      <c r="E1372" s="86">
        <f>SUM(E1373+E1375+E1377)</f>
        <v>0</v>
      </c>
    </row>
    <row r="1373" spans="1:5" ht="15" hidden="1">
      <c r="A1373" s="41">
        <v>461</v>
      </c>
      <c r="B1373" s="112"/>
      <c r="C1373" s="112"/>
      <c r="D1373" s="101" t="s">
        <v>114</v>
      </c>
      <c r="E1373" s="102">
        <f>SUM(E1374)</f>
        <v>0</v>
      </c>
    </row>
    <row r="1374" spans="1:5" ht="16.5" hidden="1" thickBot="1">
      <c r="A1374" s="98"/>
      <c r="B1374" s="45">
        <v>4611</v>
      </c>
      <c r="C1374" s="109"/>
      <c r="D1374" s="45" t="s">
        <v>115</v>
      </c>
      <c r="E1374" s="99"/>
    </row>
    <row r="1375" spans="1:5" ht="15" hidden="1">
      <c r="A1375" s="4">
        <v>462</v>
      </c>
      <c r="B1375" s="32"/>
      <c r="C1375" s="136"/>
      <c r="D1375" s="28" t="s">
        <v>116</v>
      </c>
      <c r="E1375" s="70">
        <f>E1376</f>
        <v>0</v>
      </c>
    </row>
    <row r="1376" spans="1:6" ht="16.5" hidden="1" thickBot="1">
      <c r="A1376" s="22"/>
      <c r="B1376" s="48">
        <v>4621</v>
      </c>
      <c r="C1376" s="49"/>
      <c r="D1376" s="48" t="s">
        <v>117</v>
      </c>
      <c r="E1376" s="128"/>
      <c r="F1376"/>
    </row>
    <row r="1377" spans="1:6" ht="15" hidden="1">
      <c r="A1377" s="41">
        <v>463</v>
      </c>
      <c r="B1377" s="43"/>
      <c r="C1377" s="100"/>
      <c r="D1377" s="101" t="s">
        <v>118</v>
      </c>
      <c r="E1377" s="111">
        <f>SUM(E1378)</f>
        <v>0</v>
      </c>
      <c r="F1377"/>
    </row>
    <row r="1378" spans="1:6" ht="15" hidden="1">
      <c r="A1378" s="41"/>
      <c r="B1378" s="71">
        <v>4630</v>
      </c>
      <c r="C1378" s="71"/>
      <c r="D1378" s="94" t="s">
        <v>118</v>
      </c>
      <c r="E1378" s="95"/>
      <c r="F1378"/>
    </row>
    <row r="1379" spans="1:6" ht="16.5" hidden="1" thickBot="1">
      <c r="A1379" s="83">
        <v>47</v>
      </c>
      <c r="B1379" s="119"/>
      <c r="C1379" s="120"/>
      <c r="D1379" s="134" t="s">
        <v>119</v>
      </c>
      <c r="E1379" s="86">
        <f>SUM(E1380+E1381)</f>
        <v>0</v>
      </c>
      <c r="F1379"/>
    </row>
    <row r="1380" spans="1:6" ht="15" hidden="1">
      <c r="A1380" s="41"/>
      <c r="B1380" s="112">
        <v>471</v>
      </c>
      <c r="C1380" s="112"/>
      <c r="D1380" s="113" t="s">
        <v>120</v>
      </c>
      <c r="E1380" s="153"/>
      <c r="F1380"/>
    </row>
    <row r="1381" spans="1:6" ht="16.5" hidden="1" thickBot="1">
      <c r="A1381" s="98"/>
      <c r="B1381" s="45">
        <v>472</v>
      </c>
      <c r="C1381" s="45"/>
      <c r="D1381" s="46" t="s">
        <v>121</v>
      </c>
      <c r="E1381" s="99"/>
      <c r="F1381"/>
    </row>
    <row r="1382" spans="1:6" ht="15">
      <c r="A1382" s="139"/>
      <c r="B1382" s="100"/>
      <c r="C1382" s="100"/>
      <c r="D1382" s="140"/>
      <c r="E1382" s="141"/>
      <c r="F1382"/>
    </row>
    <row r="1383" spans="1:6" ht="15">
      <c r="A1383" s="139"/>
      <c r="B1383" s="100"/>
      <c r="C1383" s="100"/>
      <c r="D1383" s="140"/>
      <c r="E1383" s="141"/>
      <c r="F1383"/>
    </row>
    <row r="1384" spans="1:6" ht="15">
      <c r="A1384" s="139"/>
      <c r="B1384" s="100"/>
      <c r="C1384" s="100"/>
      <c r="D1384" s="140"/>
      <c r="E1384" s="141"/>
      <c r="F1384"/>
    </row>
    <row r="1385" spans="1:6" ht="15">
      <c r="A1385" s="139"/>
      <c r="B1385" s="100"/>
      <c r="C1385" s="100"/>
      <c r="D1385" s="140"/>
      <c r="E1385" s="141"/>
      <c r="F1385"/>
    </row>
    <row r="1386" spans="1:6" ht="15">
      <c r="A1386" s="139"/>
      <c r="B1386" s="100"/>
      <c r="C1386" s="100"/>
      <c r="D1386" s="140"/>
      <c r="E1386" s="141"/>
      <c r="F1386"/>
    </row>
    <row r="1387" spans="1:6" ht="15">
      <c r="A1387" s="139"/>
      <c r="B1387" s="100"/>
      <c r="C1387" s="100"/>
      <c r="D1387" s="140"/>
      <c r="E1387" s="141"/>
      <c r="F1387"/>
    </row>
    <row r="1388" spans="1:6" ht="15">
      <c r="A1388" s="139"/>
      <c r="B1388" s="100"/>
      <c r="C1388" s="100"/>
      <c r="D1388" s="140"/>
      <c r="E1388" s="141"/>
      <c r="F1388"/>
    </row>
    <row r="1389" spans="1:6" ht="15">
      <c r="A1389" s="139"/>
      <c r="B1389" s="100"/>
      <c r="C1389" s="100"/>
      <c r="D1389" s="140"/>
      <c r="E1389" s="141"/>
      <c r="F1389"/>
    </row>
    <row r="1390" spans="1:6" ht="15">
      <c r="A1390" s="139"/>
      <c r="B1390" s="100"/>
      <c r="C1390" s="100"/>
      <c r="D1390" s="140"/>
      <c r="E1390" s="141"/>
      <c r="F1390"/>
    </row>
    <row r="1391" spans="1:6" ht="15">
      <c r="A1391" s="139"/>
      <c r="B1391" s="100"/>
      <c r="C1391" s="100"/>
      <c r="D1391" s="140"/>
      <c r="E1391" s="141"/>
      <c r="F1391"/>
    </row>
    <row r="1392" spans="1:5" ht="15">
      <c r="A1392" s="139"/>
      <c r="B1392" s="100"/>
      <c r="C1392" s="100"/>
      <c r="D1392" s="140"/>
      <c r="E1392" s="141"/>
    </row>
    <row r="1393" spans="1:5" ht="16.5" thickBot="1">
      <c r="A1393" s="139"/>
      <c r="B1393" s="100"/>
      <c r="C1393" s="100"/>
      <c r="D1393" s="140"/>
      <c r="E1393" s="141"/>
    </row>
    <row r="1394" spans="1:6" ht="16.5" thickBot="1">
      <c r="A1394" s="440" t="s">
        <v>163</v>
      </c>
      <c r="B1394" s="470" t="s">
        <v>164</v>
      </c>
      <c r="C1394" s="471"/>
      <c r="D1394" s="471"/>
      <c r="E1394" s="472"/>
      <c r="F1394" s="385"/>
    </row>
    <row r="1395" spans="1:6" ht="16.5" thickBot="1">
      <c r="A1395" s="470" t="s">
        <v>7</v>
      </c>
      <c r="B1395" s="471"/>
      <c r="C1395" s="472"/>
      <c r="D1395" s="416" t="s">
        <v>6</v>
      </c>
      <c r="E1395" s="417" t="s">
        <v>314</v>
      </c>
      <c r="F1395" s="399" t="s">
        <v>282</v>
      </c>
    </row>
    <row r="1396" spans="1:6" ht="16.5" thickBot="1">
      <c r="A1396" s="422">
        <v>4</v>
      </c>
      <c r="B1396" s="423"/>
      <c r="C1396" s="423"/>
      <c r="D1396" s="424" t="s">
        <v>8</v>
      </c>
      <c r="E1396" s="441">
        <f>SUM(E1397+E1458+E1463+E1491+E1512+E1519)</f>
        <v>170500</v>
      </c>
      <c r="F1396" s="400">
        <f>SUM(F1397+F1458+F1463+F1491+F1512+F1519)</f>
        <v>121801.01999999999</v>
      </c>
    </row>
    <row r="1397" spans="1:6" ht="16.5" thickBot="1">
      <c r="A1397" s="37">
        <v>41</v>
      </c>
      <c r="B1397" s="87"/>
      <c r="C1397" s="87"/>
      <c r="D1397" s="88" t="s">
        <v>9</v>
      </c>
      <c r="E1397" s="89">
        <f>SUM(E1398+E1404+E1410+E1422+E1438+E1442+E1446+E1450)</f>
        <v>169000</v>
      </c>
      <c r="F1397" s="400">
        <f>SUM(F1398+F1404+F1410+F1422+F1438+F1442+F1446+F1450)</f>
        <v>121801.01999999999</v>
      </c>
    </row>
    <row r="1398" spans="1:6" ht="15">
      <c r="A1398" s="37">
        <v>411</v>
      </c>
      <c r="B1398" s="39"/>
      <c r="C1398" s="39"/>
      <c r="D1398" s="90" t="s">
        <v>10</v>
      </c>
      <c r="E1398" s="91">
        <f>SUM(E1399+E1400+E1401+E1402+E1403)</f>
        <v>85300</v>
      </c>
      <c r="F1398" s="400">
        <f>SUM(F1399+F1400+F1401+F1402+F1403)</f>
        <v>39573.02</v>
      </c>
    </row>
    <row r="1399" spans="1:6" ht="15">
      <c r="A1399" s="41"/>
      <c r="B1399" s="92">
        <v>4111</v>
      </c>
      <c r="C1399" s="92"/>
      <c r="D1399" s="29" t="s">
        <v>11</v>
      </c>
      <c r="E1399" s="93">
        <v>52500</v>
      </c>
      <c r="F1399" s="400">
        <v>39561.62</v>
      </c>
    </row>
    <row r="1400" spans="1:6" ht="15">
      <c r="A1400" s="41"/>
      <c r="B1400" s="92">
        <v>4112</v>
      </c>
      <c r="C1400" s="92"/>
      <c r="D1400" s="29" t="s">
        <v>12</v>
      </c>
      <c r="E1400" s="93">
        <v>6800</v>
      </c>
      <c r="F1400" s="400">
        <v>10.09</v>
      </c>
    </row>
    <row r="1401" spans="1:6" ht="15">
      <c r="A1401" s="41"/>
      <c r="B1401" s="92">
        <v>4113</v>
      </c>
      <c r="C1401" s="92"/>
      <c r="D1401" s="29" t="s">
        <v>13</v>
      </c>
      <c r="E1401" s="93">
        <v>18100</v>
      </c>
      <c r="F1401" s="400">
        <v>0</v>
      </c>
    </row>
    <row r="1402" spans="1:6" ht="15">
      <c r="A1402" s="41"/>
      <c r="B1402" s="92">
        <v>4114</v>
      </c>
      <c r="C1402" s="92"/>
      <c r="D1402" s="29" t="s">
        <v>14</v>
      </c>
      <c r="E1402" s="93">
        <v>7050</v>
      </c>
      <c r="F1402" s="400">
        <v>0</v>
      </c>
    </row>
    <row r="1403" spans="1:6" ht="16.5" thickBot="1">
      <c r="A1403" s="41"/>
      <c r="B1403" s="71">
        <v>4115</v>
      </c>
      <c r="C1403" s="71"/>
      <c r="D1403" s="94" t="s">
        <v>15</v>
      </c>
      <c r="E1403" s="95">
        <v>850</v>
      </c>
      <c r="F1403" s="400">
        <v>1.31</v>
      </c>
    </row>
    <row r="1404" spans="1:6" ht="15">
      <c r="A1404" s="37">
        <v>412</v>
      </c>
      <c r="B1404" s="96"/>
      <c r="C1404" s="97"/>
      <c r="D1404" s="90" t="s">
        <v>16</v>
      </c>
      <c r="E1404" s="89">
        <f>SUM(E1405+E1406+E1407)</f>
        <v>4500</v>
      </c>
      <c r="F1404" s="400">
        <f>SUM(F1405+F1406+F1407)</f>
        <v>2718</v>
      </c>
    </row>
    <row r="1405" spans="1:6" ht="15" hidden="1">
      <c r="A1405" s="41"/>
      <c r="B1405" s="92">
        <v>4125</v>
      </c>
      <c r="C1405" s="92"/>
      <c r="D1405" s="29" t="s">
        <v>17</v>
      </c>
      <c r="E1405" s="93"/>
      <c r="F1405" s="400"/>
    </row>
    <row r="1406" spans="1:6" ht="15" hidden="1">
      <c r="A1406" s="41"/>
      <c r="B1406" s="92">
        <v>4126</v>
      </c>
      <c r="C1406" s="92"/>
      <c r="D1406" s="29" t="s">
        <v>18</v>
      </c>
      <c r="E1406" s="93"/>
      <c r="F1406" s="400"/>
    </row>
    <row r="1407" spans="1:6" ht="15">
      <c r="A1407" s="41"/>
      <c r="B1407" s="92">
        <v>4127</v>
      </c>
      <c r="C1407" s="92"/>
      <c r="D1407" s="29" t="s">
        <v>19</v>
      </c>
      <c r="E1407" s="93">
        <f>SUM(E1408+E1409)</f>
        <v>4500</v>
      </c>
      <c r="F1407" s="400">
        <f>SUM(F1408+F1409)</f>
        <v>2718</v>
      </c>
    </row>
    <row r="1408" spans="1:6" ht="15">
      <c r="A1408" s="41"/>
      <c r="B1408" s="92"/>
      <c r="C1408" s="92">
        <v>41271</v>
      </c>
      <c r="D1408" s="29" t="s">
        <v>19</v>
      </c>
      <c r="E1408" s="93">
        <v>4500</v>
      </c>
      <c r="F1408" s="400">
        <v>2718</v>
      </c>
    </row>
    <row r="1409" spans="1:6" ht="16.5" hidden="1" thickBot="1">
      <c r="A1409" s="98"/>
      <c r="B1409" s="45"/>
      <c r="C1409" s="45">
        <v>41272</v>
      </c>
      <c r="D1409" s="46" t="s">
        <v>20</v>
      </c>
      <c r="E1409" s="99"/>
      <c r="F1409" s="400"/>
    </row>
    <row r="1410" spans="1:6" ht="15">
      <c r="A1410" s="41">
        <v>413</v>
      </c>
      <c r="B1410" s="43"/>
      <c r="C1410" s="100"/>
      <c r="D1410" s="101" t="s">
        <v>21</v>
      </c>
      <c r="E1410" s="102">
        <f>SUM(E1411+E1416+E1419+E1420+E1421)</f>
        <v>2400</v>
      </c>
      <c r="F1410" s="400">
        <f>SUM(F1411+F1416+F1419+F1420+F1421)</f>
        <v>1500</v>
      </c>
    </row>
    <row r="1411" spans="1:6" ht="15">
      <c r="A1411" s="41"/>
      <c r="B1411" s="92">
        <v>4131</v>
      </c>
      <c r="C1411" s="92"/>
      <c r="D1411" s="29" t="s">
        <v>22</v>
      </c>
      <c r="E1411" s="93">
        <f>SUM(E1412+E1413+E1414+E1415)</f>
        <v>200</v>
      </c>
      <c r="F1411" s="400">
        <f>SUM(F1412+F1413+F1414+F1415)</f>
        <v>0</v>
      </c>
    </row>
    <row r="1412" spans="1:6" ht="15">
      <c r="A1412" s="41"/>
      <c r="B1412" s="92"/>
      <c r="C1412" s="92">
        <v>41311</v>
      </c>
      <c r="D1412" s="29" t="s">
        <v>23</v>
      </c>
      <c r="E1412" s="93">
        <v>200</v>
      </c>
      <c r="F1412" s="400">
        <v>0</v>
      </c>
    </row>
    <row r="1413" spans="1:6" ht="15" hidden="1">
      <c r="A1413" s="41"/>
      <c r="B1413" s="92"/>
      <c r="C1413" s="92">
        <v>41312</v>
      </c>
      <c r="D1413" s="29" t="s">
        <v>24</v>
      </c>
      <c r="E1413" s="93"/>
      <c r="F1413" s="400"/>
    </row>
    <row r="1414" spans="1:6" ht="15" hidden="1">
      <c r="A1414" s="41"/>
      <c r="B1414" s="92"/>
      <c r="C1414" s="92">
        <v>41313</v>
      </c>
      <c r="D1414" s="29" t="s">
        <v>25</v>
      </c>
      <c r="E1414" s="93"/>
      <c r="F1414" s="400"/>
    </row>
    <row r="1415" spans="1:6" ht="15" hidden="1">
      <c r="A1415" s="41"/>
      <c r="B1415" s="92"/>
      <c r="C1415" s="92">
        <v>41315</v>
      </c>
      <c r="D1415" s="29" t="s">
        <v>26</v>
      </c>
      <c r="E1415" s="93"/>
      <c r="F1415" s="400"/>
    </row>
    <row r="1416" spans="1:6" ht="15">
      <c r="A1416" s="41"/>
      <c r="B1416" s="92">
        <v>4133</v>
      </c>
      <c r="C1416" s="92"/>
      <c r="D1416" s="29" t="s">
        <v>27</v>
      </c>
      <c r="E1416" s="93">
        <f>SUM(E1417+E1418)</f>
        <v>2000</v>
      </c>
      <c r="F1416" s="400">
        <f>SUM(F1417+F1418)</f>
        <v>1500</v>
      </c>
    </row>
    <row r="1417" spans="1:6" ht="15">
      <c r="A1417" s="41"/>
      <c r="B1417" s="92"/>
      <c r="C1417" s="92">
        <v>41331</v>
      </c>
      <c r="D1417" s="29" t="s">
        <v>28</v>
      </c>
      <c r="E1417" s="93">
        <v>2000</v>
      </c>
      <c r="F1417" s="400">
        <v>1500</v>
      </c>
    </row>
    <row r="1418" spans="1:6" ht="15" hidden="1">
      <c r="A1418" s="41"/>
      <c r="B1418" s="92"/>
      <c r="C1418" s="92">
        <v>41332</v>
      </c>
      <c r="D1418" s="29" t="s">
        <v>27</v>
      </c>
      <c r="E1418" s="93"/>
      <c r="F1418" s="400"/>
    </row>
    <row r="1419" spans="1:6" ht="15" hidden="1">
      <c r="A1419" s="41"/>
      <c r="B1419" s="92">
        <v>4134</v>
      </c>
      <c r="C1419" s="92"/>
      <c r="D1419" s="29" t="s">
        <v>29</v>
      </c>
      <c r="E1419" s="93"/>
      <c r="F1419" s="400"/>
    </row>
    <row r="1420" spans="1:6" ht="15" hidden="1">
      <c r="A1420" s="41"/>
      <c r="B1420" s="92">
        <v>4135</v>
      </c>
      <c r="C1420" s="92"/>
      <c r="D1420" s="29" t="s">
        <v>30</v>
      </c>
      <c r="E1420" s="93"/>
      <c r="F1420" s="400"/>
    </row>
    <row r="1421" spans="1:6" ht="16.5" thickBot="1">
      <c r="A1421" s="98"/>
      <c r="B1421" s="45">
        <v>4139</v>
      </c>
      <c r="C1421" s="45"/>
      <c r="D1421" s="46" t="s">
        <v>31</v>
      </c>
      <c r="E1421" s="99">
        <v>200</v>
      </c>
      <c r="F1421" s="400">
        <v>0</v>
      </c>
    </row>
    <row r="1422" spans="1:6" ht="15">
      <c r="A1422" s="37">
        <v>414</v>
      </c>
      <c r="B1422" s="103"/>
      <c r="C1422" s="103"/>
      <c r="D1422" s="90" t="s">
        <v>32</v>
      </c>
      <c r="E1422" s="91">
        <f>SUM(E1423+E1424+E1425+E1428+E1429+E1430+E1431+E1432+E1433)</f>
        <v>5800</v>
      </c>
      <c r="F1422" s="400">
        <f>SUM(F1423+F1424+F1425+F1428+F1429+F1430+F1431+F1432+F1433)</f>
        <v>1010</v>
      </c>
    </row>
    <row r="1423" spans="1:6" ht="15">
      <c r="A1423" s="41"/>
      <c r="B1423" s="92">
        <v>4141</v>
      </c>
      <c r="C1423" s="92"/>
      <c r="D1423" s="92" t="s">
        <v>33</v>
      </c>
      <c r="E1423" s="93">
        <v>1000</v>
      </c>
      <c r="F1423" s="400">
        <v>0</v>
      </c>
    </row>
    <row r="1424" spans="1:6" ht="15">
      <c r="A1424" s="41"/>
      <c r="B1424" s="92">
        <v>4142</v>
      </c>
      <c r="C1424" s="92"/>
      <c r="D1424" s="92" t="s">
        <v>34</v>
      </c>
      <c r="E1424" s="93">
        <v>800</v>
      </c>
      <c r="F1424" s="400">
        <v>0</v>
      </c>
    </row>
    <row r="1425" spans="1:6" ht="15" hidden="1">
      <c r="A1425" s="41"/>
      <c r="B1425" s="92">
        <v>4143</v>
      </c>
      <c r="C1425" s="92"/>
      <c r="D1425" s="92" t="s">
        <v>35</v>
      </c>
      <c r="E1425" s="93">
        <f>SUM(E1426+E1427)</f>
        <v>0</v>
      </c>
      <c r="F1425" s="400">
        <f>SUM(F1426+F1427)</f>
        <v>0</v>
      </c>
    </row>
    <row r="1426" spans="1:6" ht="15" hidden="1">
      <c r="A1426" s="41"/>
      <c r="B1426" s="92"/>
      <c r="C1426" s="92">
        <v>41431</v>
      </c>
      <c r="D1426" s="92" t="s">
        <v>36</v>
      </c>
      <c r="E1426" s="93"/>
      <c r="F1426" s="400"/>
    </row>
    <row r="1427" spans="1:6" ht="15" hidden="1">
      <c r="A1427" s="41"/>
      <c r="B1427" s="92"/>
      <c r="C1427" s="92">
        <v>41432</v>
      </c>
      <c r="D1427" s="92" t="s">
        <v>37</v>
      </c>
      <c r="E1427" s="93"/>
      <c r="F1427" s="400"/>
    </row>
    <row r="1428" spans="1:6" ht="15" hidden="1">
      <c r="A1428" s="41"/>
      <c r="B1428" s="92">
        <v>4144</v>
      </c>
      <c r="C1428" s="92"/>
      <c r="D1428" s="29" t="s">
        <v>123</v>
      </c>
      <c r="E1428" s="93"/>
      <c r="F1428" s="400"/>
    </row>
    <row r="1429" spans="1:6" ht="15" hidden="1">
      <c r="A1429" s="41"/>
      <c r="B1429" s="92">
        <v>4145</v>
      </c>
      <c r="C1429" s="92"/>
      <c r="D1429" s="29" t="s">
        <v>39</v>
      </c>
      <c r="E1429" s="93"/>
      <c r="F1429" s="400"/>
    </row>
    <row r="1430" spans="1:6" ht="15">
      <c r="A1430" s="41"/>
      <c r="B1430" s="92">
        <v>4146</v>
      </c>
      <c r="C1430" s="92"/>
      <c r="D1430" s="29" t="s">
        <v>40</v>
      </c>
      <c r="E1430" s="93">
        <v>3000</v>
      </c>
      <c r="F1430" s="400">
        <v>1010</v>
      </c>
    </row>
    <row r="1431" spans="1:6" ht="15" hidden="1">
      <c r="A1431" s="41"/>
      <c r="B1431" s="92">
        <v>4147</v>
      </c>
      <c r="C1431" s="92"/>
      <c r="D1431" s="29" t="s">
        <v>41</v>
      </c>
      <c r="E1431" s="93"/>
      <c r="F1431" s="400"/>
    </row>
    <row r="1432" spans="1:6" ht="15">
      <c r="A1432" s="41"/>
      <c r="B1432" s="92">
        <v>4148</v>
      </c>
      <c r="C1432" s="92"/>
      <c r="D1432" s="29" t="s">
        <v>42</v>
      </c>
      <c r="E1432" s="93">
        <v>300</v>
      </c>
      <c r="F1432" s="400">
        <v>0</v>
      </c>
    </row>
    <row r="1433" spans="1:6" ht="15">
      <c r="A1433" s="41"/>
      <c r="B1433" s="92">
        <v>4149</v>
      </c>
      <c r="C1433" s="92"/>
      <c r="D1433" s="29" t="s">
        <v>43</v>
      </c>
      <c r="E1433" s="93">
        <f>SUM(E1434+E1435+E1436+E1437)</f>
        <v>700</v>
      </c>
      <c r="F1433" s="400">
        <f>SUM(F1434+F1435+F1436+F1437)</f>
        <v>0</v>
      </c>
    </row>
    <row r="1434" spans="1:6" ht="15">
      <c r="A1434" s="41"/>
      <c r="B1434" s="92"/>
      <c r="C1434" s="92">
        <v>41491</v>
      </c>
      <c r="D1434" s="29" t="s">
        <v>43</v>
      </c>
      <c r="E1434" s="93">
        <v>200</v>
      </c>
      <c r="F1434" s="400">
        <v>0</v>
      </c>
    </row>
    <row r="1435" spans="1:6" ht="16.5" thickBot="1">
      <c r="A1435" s="41"/>
      <c r="B1435" s="92"/>
      <c r="C1435" s="92">
        <v>41492</v>
      </c>
      <c r="D1435" s="29" t="s">
        <v>44</v>
      </c>
      <c r="E1435" s="93">
        <v>500</v>
      </c>
      <c r="F1435" s="400">
        <v>0</v>
      </c>
    </row>
    <row r="1436" spans="1:6" ht="16.5" hidden="1" thickBot="1">
      <c r="A1436" s="41"/>
      <c r="B1436" s="92"/>
      <c r="C1436" s="92">
        <v>41493</v>
      </c>
      <c r="D1436" s="29" t="s">
        <v>45</v>
      </c>
      <c r="E1436" s="93"/>
      <c r="F1436" s="400"/>
    </row>
    <row r="1437" spans="1:6" ht="16.5" hidden="1" thickBot="1">
      <c r="A1437" s="98"/>
      <c r="B1437" s="104"/>
      <c r="C1437" s="105">
        <v>41494</v>
      </c>
      <c r="D1437" s="106" t="s">
        <v>46</v>
      </c>
      <c r="E1437" s="107"/>
      <c r="F1437" s="400"/>
    </row>
    <row r="1438" spans="1:6" ht="16.5" hidden="1" thickBot="1">
      <c r="A1438" s="37">
        <v>415</v>
      </c>
      <c r="B1438" s="96"/>
      <c r="C1438" s="97"/>
      <c r="D1438" s="90" t="s">
        <v>47</v>
      </c>
      <c r="E1438" s="89">
        <f>SUM(E1439+E1440+E1441)</f>
        <v>0</v>
      </c>
      <c r="F1438" s="400">
        <f>SUM(F1439+F1440+F1441)</f>
        <v>0</v>
      </c>
    </row>
    <row r="1439" spans="1:6" ht="16.5" hidden="1" thickBot="1">
      <c r="A1439" s="41"/>
      <c r="B1439" s="92">
        <v>4151</v>
      </c>
      <c r="C1439" s="92"/>
      <c r="D1439" s="108" t="s">
        <v>48</v>
      </c>
      <c r="E1439" s="93"/>
      <c r="F1439" s="400"/>
    </row>
    <row r="1440" spans="1:6" ht="16.5" hidden="1" thickBot="1">
      <c r="A1440" s="41"/>
      <c r="B1440" s="92">
        <v>4152</v>
      </c>
      <c r="C1440" s="92"/>
      <c r="D1440" s="108" t="s">
        <v>49</v>
      </c>
      <c r="E1440" s="93"/>
      <c r="F1440" s="400"/>
    </row>
    <row r="1441" spans="1:6" ht="16.5" hidden="1" thickBot="1">
      <c r="A1441" s="98"/>
      <c r="B1441" s="45">
        <v>4153</v>
      </c>
      <c r="C1441" s="109"/>
      <c r="D1441" s="45" t="s">
        <v>50</v>
      </c>
      <c r="E1441" s="99"/>
      <c r="F1441" s="400"/>
    </row>
    <row r="1442" spans="1:6" ht="16.5" hidden="1" thickBot="1">
      <c r="A1442" s="37">
        <v>416</v>
      </c>
      <c r="B1442" s="110"/>
      <c r="C1442" s="110"/>
      <c r="D1442" s="90" t="s">
        <v>51</v>
      </c>
      <c r="E1442" s="89">
        <f>SUM(E1443)</f>
        <v>0</v>
      </c>
      <c r="F1442" s="400">
        <f>SUM(F1443)</f>
        <v>0</v>
      </c>
    </row>
    <row r="1443" spans="1:6" ht="16.5" hidden="1" thickBot="1">
      <c r="A1443" s="98"/>
      <c r="B1443" s="45">
        <v>4162</v>
      </c>
      <c r="C1443" s="45"/>
      <c r="D1443" s="46" t="s">
        <v>52</v>
      </c>
      <c r="E1443" s="99"/>
      <c r="F1443" s="400"/>
    </row>
    <row r="1444" spans="1:6" ht="16.5" hidden="1" thickBot="1">
      <c r="A1444" s="41">
        <v>417</v>
      </c>
      <c r="B1444" s="38"/>
      <c r="C1444" s="39"/>
      <c r="D1444" s="40" t="s">
        <v>53</v>
      </c>
      <c r="E1444" s="91">
        <f>SUM(E1445)</f>
        <v>0</v>
      </c>
      <c r="F1444" s="400">
        <f>SUM(F1445)</f>
        <v>0</v>
      </c>
    </row>
    <row r="1445" spans="1:6" ht="16.5" hidden="1" thickBot="1">
      <c r="A1445" s="41"/>
      <c r="B1445" s="42">
        <v>4171</v>
      </c>
      <c r="C1445" s="43"/>
      <c r="D1445" s="31" t="s">
        <v>54</v>
      </c>
      <c r="E1445" s="111"/>
      <c r="F1445" s="400"/>
    </row>
    <row r="1446" spans="1:6" ht="16.5" hidden="1" thickBot="1">
      <c r="A1446" s="37">
        <v>418</v>
      </c>
      <c r="B1446" s="110"/>
      <c r="C1446" s="39"/>
      <c r="D1446" s="90" t="s">
        <v>55</v>
      </c>
      <c r="E1446" s="89">
        <f>SUM(E1447)</f>
        <v>0</v>
      </c>
      <c r="F1446" s="400">
        <f>SUM(F1447)</f>
        <v>0</v>
      </c>
    </row>
    <row r="1447" spans="1:6" ht="16.5" hidden="1" thickBot="1">
      <c r="A1447" s="41"/>
      <c r="B1447" s="92">
        <v>4181</v>
      </c>
      <c r="C1447" s="112"/>
      <c r="D1447" s="113" t="s">
        <v>56</v>
      </c>
      <c r="E1447" s="93">
        <f>SUM(E1448+E1449)</f>
        <v>0</v>
      </c>
      <c r="F1447" s="400">
        <f>SUM(F1448+F1449)</f>
        <v>0</v>
      </c>
    </row>
    <row r="1448" spans="1:6" ht="16.5" hidden="1" thickBot="1">
      <c r="A1448" s="41"/>
      <c r="B1448" s="92"/>
      <c r="C1448" s="92">
        <v>41811</v>
      </c>
      <c r="D1448" s="29" t="s">
        <v>57</v>
      </c>
      <c r="E1448" s="93"/>
      <c r="F1448" s="400"/>
    </row>
    <row r="1449" spans="1:6" ht="16.5" hidden="1" thickBot="1">
      <c r="A1449" s="98"/>
      <c r="B1449" s="104"/>
      <c r="C1449" s="105">
        <v>41812</v>
      </c>
      <c r="D1449" s="106" t="s">
        <v>58</v>
      </c>
      <c r="E1449" s="107"/>
      <c r="F1449" s="400"/>
    </row>
    <row r="1450" spans="1:6" ht="15">
      <c r="A1450" s="37">
        <v>419</v>
      </c>
      <c r="B1450" s="96"/>
      <c r="C1450" s="97"/>
      <c r="D1450" s="90" t="s">
        <v>59</v>
      </c>
      <c r="E1450" s="89">
        <f>SUM(E1451+E1452+E1453+E1454+E1455+E1456+E1457)</f>
        <v>71000</v>
      </c>
      <c r="F1450" s="400">
        <f>SUM(F1451+F1452+F1453+F1454+F1455+F1456+F1457)</f>
        <v>77000</v>
      </c>
    </row>
    <row r="1451" spans="1:6" ht="15">
      <c r="A1451" s="41"/>
      <c r="B1451" s="92">
        <v>4191</v>
      </c>
      <c r="C1451" s="92"/>
      <c r="D1451" s="108" t="s">
        <v>60</v>
      </c>
      <c r="E1451" s="93">
        <v>1000</v>
      </c>
      <c r="F1451" s="400">
        <v>0</v>
      </c>
    </row>
    <row r="1452" spans="1:6" ht="16.5" thickBot="1">
      <c r="A1452" s="41"/>
      <c r="B1452" s="92">
        <v>4192</v>
      </c>
      <c r="C1452" s="92"/>
      <c r="D1452" s="108" t="s">
        <v>61</v>
      </c>
      <c r="E1452" s="30">
        <v>70000</v>
      </c>
      <c r="F1452" s="400">
        <v>77000</v>
      </c>
    </row>
    <row r="1453" spans="1:6" ht="16.5" hidden="1" thickBot="1">
      <c r="A1453" s="41"/>
      <c r="B1453" s="92">
        <v>4193</v>
      </c>
      <c r="C1453" s="92"/>
      <c r="D1453" s="108" t="s">
        <v>62</v>
      </c>
      <c r="E1453" s="93"/>
      <c r="F1453" s="400"/>
    </row>
    <row r="1454" spans="1:6" ht="16.5" hidden="1" thickBot="1">
      <c r="A1454" s="41"/>
      <c r="B1454" s="92">
        <v>4194</v>
      </c>
      <c r="C1454" s="92"/>
      <c r="D1454" s="108" t="s">
        <v>63</v>
      </c>
      <c r="E1454" s="93"/>
      <c r="F1454" s="400"/>
    </row>
    <row r="1455" spans="1:6" ht="16.5" hidden="1" thickBot="1">
      <c r="A1455" s="41"/>
      <c r="B1455" s="13">
        <v>4195</v>
      </c>
      <c r="C1455" s="13"/>
      <c r="D1455" s="34" t="s">
        <v>64</v>
      </c>
      <c r="E1455" s="93"/>
      <c r="F1455" s="400"/>
    </row>
    <row r="1456" spans="1:6" ht="16.5" hidden="1" thickBot="1">
      <c r="A1456" s="41"/>
      <c r="B1456" s="92">
        <v>4196</v>
      </c>
      <c r="C1456" s="92"/>
      <c r="D1456" s="108" t="s">
        <v>124</v>
      </c>
      <c r="E1456" s="93"/>
      <c r="F1456" s="400"/>
    </row>
    <row r="1457" spans="1:6" ht="16.5" hidden="1" thickBot="1">
      <c r="A1457" s="98"/>
      <c r="B1457" s="45">
        <v>4199</v>
      </c>
      <c r="C1457" s="45"/>
      <c r="D1457" s="114" t="s">
        <v>66</v>
      </c>
      <c r="E1457" s="99"/>
      <c r="F1457" s="400"/>
    </row>
    <row r="1458" spans="1:6" ht="16.5" hidden="1" thickBot="1">
      <c r="A1458" s="378">
        <v>42</v>
      </c>
      <c r="B1458" s="52"/>
      <c r="C1458" s="52"/>
      <c r="D1458" s="53" t="s">
        <v>67</v>
      </c>
      <c r="E1458" s="54">
        <f>SUM(E1459)</f>
        <v>0</v>
      </c>
      <c r="F1458" s="400">
        <f>SUM(F1459)</f>
        <v>0</v>
      </c>
    </row>
    <row r="1459" spans="1:6" ht="16.5" hidden="1" thickBot="1">
      <c r="A1459" s="4">
        <v>421</v>
      </c>
      <c r="B1459" s="32"/>
      <c r="C1459" s="32"/>
      <c r="D1459" s="58" t="s">
        <v>68</v>
      </c>
      <c r="E1459" s="33">
        <f>SUM(E1460)</f>
        <v>0</v>
      </c>
      <c r="F1459" s="400">
        <f>SUM(F1460)</f>
        <v>0</v>
      </c>
    </row>
    <row r="1460" spans="1:6" ht="16.5" hidden="1" thickBot="1">
      <c r="A1460" s="9"/>
      <c r="B1460" s="13">
        <v>4215</v>
      </c>
      <c r="C1460" s="13"/>
      <c r="D1460" s="34" t="s">
        <v>69</v>
      </c>
      <c r="E1460" s="30"/>
      <c r="F1460" s="400"/>
    </row>
    <row r="1461" spans="1:6" ht="16.5" hidden="1" thickBot="1">
      <c r="A1461" s="9">
        <v>422</v>
      </c>
      <c r="B1461" s="10"/>
      <c r="C1461" s="75"/>
      <c r="D1461" s="145" t="s">
        <v>70</v>
      </c>
      <c r="E1461" s="56"/>
      <c r="F1461" s="400"/>
    </row>
    <row r="1462" spans="1:6" ht="16.5" hidden="1" thickBot="1">
      <c r="A1462" s="9"/>
      <c r="B1462" s="26">
        <v>4222</v>
      </c>
      <c r="C1462" s="27"/>
      <c r="D1462" s="118" t="s">
        <v>71</v>
      </c>
      <c r="E1462" s="64"/>
      <c r="F1462" s="400"/>
    </row>
    <row r="1463" spans="1:6" ht="32.25" hidden="1" thickBot="1">
      <c r="A1463" s="83">
        <v>43</v>
      </c>
      <c r="B1463" s="119"/>
      <c r="C1463" s="120"/>
      <c r="D1463" s="154" t="s">
        <v>131</v>
      </c>
      <c r="E1463" s="86">
        <f>SUM(E1464+E1480)</f>
        <v>0</v>
      </c>
      <c r="F1463" s="400">
        <f>SUM(F1464+F1480)</f>
        <v>0</v>
      </c>
    </row>
    <row r="1464" spans="1:6" ht="16.5" hidden="1" thickBot="1">
      <c r="A1464" s="37">
        <v>431</v>
      </c>
      <c r="B1464" s="96"/>
      <c r="C1464" s="97"/>
      <c r="D1464" s="122" t="s">
        <v>73</v>
      </c>
      <c r="E1464" s="89">
        <f>SUM(E1465+E1466+E1467+E1468+E1469+E1470+E1474)</f>
        <v>0</v>
      </c>
      <c r="F1464" s="400">
        <f>SUM(F1465+F1466+F1467+F1468+F1469+F1470+F1474)</f>
        <v>0</v>
      </c>
    </row>
    <row r="1465" spans="1:6" ht="16.5" hidden="1" thickBot="1">
      <c r="A1465" s="41"/>
      <c r="B1465" s="92">
        <v>4312</v>
      </c>
      <c r="C1465" s="123"/>
      <c r="D1465" s="124" t="s">
        <v>74</v>
      </c>
      <c r="E1465" s="125"/>
      <c r="F1465" s="400"/>
    </row>
    <row r="1466" spans="1:6" ht="16.5" hidden="1" thickBot="1">
      <c r="A1466" s="41"/>
      <c r="B1466" s="92">
        <v>4313</v>
      </c>
      <c r="C1466" s="92"/>
      <c r="D1466" s="124" t="s">
        <v>75</v>
      </c>
      <c r="E1466" s="93"/>
      <c r="F1466" s="400"/>
    </row>
    <row r="1467" spans="1:6" ht="16.5" hidden="1" thickBot="1">
      <c r="A1467" s="41"/>
      <c r="B1467" s="92">
        <v>4314</v>
      </c>
      <c r="C1467" s="92"/>
      <c r="D1467" s="124" t="s">
        <v>76</v>
      </c>
      <c r="E1467" s="93"/>
      <c r="F1467" s="400"/>
    </row>
    <row r="1468" spans="1:6" ht="16.5" hidden="1" thickBot="1">
      <c r="A1468" s="41"/>
      <c r="B1468" s="92">
        <v>4315</v>
      </c>
      <c r="C1468" s="126"/>
      <c r="D1468" s="127" t="s">
        <v>77</v>
      </c>
      <c r="E1468" s="93"/>
      <c r="F1468" s="400"/>
    </row>
    <row r="1469" spans="1:6" ht="16.5" hidden="1" thickBot="1">
      <c r="A1469" s="41"/>
      <c r="B1469" s="92">
        <v>4316</v>
      </c>
      <c r="C1469" s="92"/>
      <c r="D1469" s="92" t="s">
        <v>78</v>
      </c>
      <c r="E1469" s="93"/>
      <c r="F1469" s="400"/>
    </row>
    <row r="1470" spans="1:6" ht="16.5" hidden="1" thickBot="1">
      <c r="A1470" s="41"/>
      <c r="B1470" s="92">
        <v>4318</v>
      </c>
      <c r="C1470" s="92"/>
      <c r="D1470" s="92" t="s">
        <v>79</v>
      </c>
      <c r="E1470" s="93">
        <f>SUM(E1471+E1472+E1473)</f>
        <v>0</v>
      </c>
      <c r="F1470" s="400">
        <f>SUM(F1471+F1472+F1473)</f>
        <v>0</v>
      </c>
    </row>
    <row r="1471" spans="1:6" ht="16.5" hidden="1" thickBot="1">
      <c r="A1471" s="41"/>
      <c r="B1471" s="71"/>
      <c r="C1471" s="71">
        <v>43181</v>
      </c>
      <c r="D1471" s="92" t="s">
        <v>79</v>
      </c>
      <c r="E1471" s="95"/>
      <c r="F1471" s="400"/>
    </row>
    <row r="1472" spans="1:6" ht="16.5" hidden="1" thickBot="1">
      <c r="A1472" s="41"/>
      <c r="B1472" s="71"/>
      <c r="C1472" s="71">
        <v>43182</v>
      </c>
      <c r="D1472" s="71" t="s">
        <v>80</v>
      </c>
      <c r="E1472" s="95"/>
      <c r="F1472" s="400"/>
    </row>
    <row r="1473" spans="1:6" ht="16.5" hidden="1" thickBot="1">
      <c r="A1473" s="41"/>
      <c r="B1473" s="71"/>
      <c r="C1473" s="71">
        <v>43183</v>
      </c>
      <c r="D1473" s="71" t="s">
        <v>81</v>
      </c>
      <c r="E1473" s="95"/>
      <c r="F1473" s="400"/>
    </row>
    <row r="1474" spans="1:6" ht="16.5" hidden="1" thickBot="1">
      <c r="A1474" s="41"/>
      <c r="B1474" s="92">
        <v>4319</v>
      </c>
      <c r="C1474" s="92"/>
      <c r="D1474" s="92" t="s">
        <v>82</v>
      </c>
      <c r="E1474" s="93">
        <f>SUM(E1475+E1476+E1477+E1478+E1479)</f>
        <v>0</v>
      </c>
      <c r="F1474" s="400">
        <f>SUM(F1475+F1476+F1477+F1478+F1479)</f>
        <v>0</v>
      </c>
    </row>
    <row r="1475" spans="1:6" ht="16.5" hidden="1" thickBot="1">
      <c r="A1475" s="9"/>
      <c r="B1475" s="16"/>
      <c r="C1475" s="16">
        <v>43191</v>
      </c>
      <c r="D1475" s="16" t="s">
        <v>83</v>
      </c>
      <c r="E1475" s="30"/>
      <c r="F1475" s="400"/>
    </row>
    <row r="1476" spans="1:6" ht="16.5" hidden="1" thickBot="1">
      <c r="A1476" s="9"/>
      <c r="B1476" s="16"/>
      <c r="C1476" s="16">
        <v>43192</v>
      </c>
      <c r="D1476" s="16" t="s">
        <v>84</v>
      </c>
      <c r="E1476" s="30"/>
      <c r="F1476" s="400"/>
    </row>
    <row r="1477" spans="1:6" ht="16.5" hidden="1" thickBot="1">
      <c r="A1477" s="9"/>
      <c r="B1477" s="16"/>
      <c r="C1477" s="16">
        <v>43193</v>
      </c>
      <c r="D1477" s="16" t="s">
        <v>85</v>
      </c>
      <c r="E1477" s="30"/>
      <c r="F1477" s="400"/>
    </row>
    <row r="1478" spans="1:6" ht="16.5" hidden="1" thickBot="1">
      <c r="A1478" s="9"/>
      <c r="B1478" s="13"/>
      <c r="C1478" s="16">
        <v>43194</v>
      </c>
      <c r="D1478" s="13" t="s">
        <v>86</v>
      </c>
      <c r="E1478" s="30"/>
      <c r="F1478" s="400"/>
    </row>
    <row r="1479" spans="1:6" ht="16.5" hidden="1" thickBot="1">
      <c r="A1479" s="22"/>
      <c r="B1479" s="48"/>
      <c r="C1479" s="23">
        <v>43195</v>
      </c>
      <c r="D1479" s="48" t="s">
        <v>87</v>
      </c>
      <c r="E1479" s="128"/>
      <c r="F1479" s="400"/>
    </row>
    <row r="1480" spans="1:6" ht="16.5" hidden="1" thickBot="1">
      <c r="A1480" s="37">
        <v>432</v>
      </c>
      <c r="B1480" s="96"/>
      <c r="C1480" s="97"/>
      <c r="D1480" s="129" t="s">
        <v>88</v>
      </c>
      <c r="E1480" s="89">
        <f>SUM(E1481)</f>
        <v>0</v>
      </c>
      <c r="F1480" s="400">
        <f>SUM(F1481)</f>
        <v>0</v>
      </c>
    </row>
    <row r="1481" spans="1:6" ht="16.5" hidden="1" thickBot="1">
      <c r="A1481" s="41"/>
      <c r="B1481" s="92">
        <v>4326</v>
      </c>
      <c r="C1481" s="92"/>
      <c r="D1481" s="92" t="s">
        <v>89</v>
      </c>
      <c r="E1481" s="130">
        <f>SUM(E1482+E1483+E1484+E1485+E1486+E1487+E1488+E1489)</f>
        <v>0</v>
      </c>
      <c r="F1481" s="400">
        <f>SUM(F1482+F1483+F1484+F1485+F1486+F1487+F1488+F1489)</f>
        <v>0</v>
      </c>
    </row>
    <row r="1482" spans="1:6" ht="16.5" hidden="1" thickBot="1">
      <c r="A1482" s="41"/>
      <c r="B1482" s="92"/>
      <c r="C1482" s="92">
        <v>43261</v>
      </c>
      <c r="D1482" s="29" t="s">
        <v>90</v>
      </c>
      <c r="E1482" s="131"/>
      <c r="F1482" s="400"/>
    </row>
    <row r="1483" spans="1:6" ht="16.5" hidden="1" thickBot="1">
      <c r="A1483" s="41"/>
      <c r="B1483" s="92"/>
      <c r="C1483" s="92">
        <v>43262</v>
      </c>
      <c r="D1483" s="92" t="s">
        <v>91</v>
      </c>
      <c r="E1483" s="130"/>
      <c r="F1483" s="400"/>
    </row>
    <row r="1484" spans="1:6" ht="16.5" hidden="1" thickBot="1">
      <c r="A1484" s="41"/>
      <c r="B1484" s="92"/>
      <c r="C1484" s="92">
        <v>43263</v>
      </c>
      <c r="D1484" s="92" t="s">
        <v>92</v>
      </c>
      <c r="E1484" s="130"/>
      <c r="F1484" s="400"/>
    </row>
    <row r="1485" spans="1:6" ht="16.5" hidden="1" thickBot="1">
      <c r="A1485" s="41"/>
      <c r="B1485" s="92"/>
      <c r="C1485" s="92">
        <v>43264</v>
      </c>
      <c r="D1485" s="92" t="s">
        <v>93</v>
      </c>
      <c r="E1485" s="130"/>
      <c r="F1485" s="400"/>
    </row>
    <row r="1486" spans="1:6" ht="16.5" hidden="1" thickBot="1">
      <c r="A1486" s="41"/>
      <c r="B1486" s="92"/>
      <c r="C1486" s="92">
        <v>43265</v>
      </c>
      <c r="D1486" s="124" t="s">
        <v>94</v>
      </c>
      <c r="E1486" s="130"/>
      <c r="F1486" s="400"/>
    </row>
    <row r="1487" spans="1:6" ht="16.5" hidden="1" thickBot="1">
      <c r="A1487" s="41"/>
      <c r="B1487" s="92"/>
      <c r="C1487" s="92">
        <v>43266</v>
      </c>
      <c r="D1487" s="92" t="s">
        <v>95</v>
      </c>
      <c r="E1487" s="130"/>
      <c r="F1487" s="400"/>
    </row>
    <row r="1488" spans="1:6" ht="16.5" hidden="1" thickBot="1">
      <c r="A1488" s="41"/>
      <c r="B1488" s="71"/>
      <c r="C1488" s="71">
        <v>43267</v>
      </c>
      <c r="D1488" s="71" t="s">
        <v>96</v>
      </c>
      <c r="E1488" s="132"/>
      <c r="F1488" s="400"/>
    </row>
    <row r="1489" spans="1:6" ht="16.5" hidden="1" thickBot="1">
      <c r="A1489" s="133"/>
      <c r="B1489" s="92"/>
      <c r="C1489" s="92">
        <v>43268</v>
      </c>
      <c r="D1489" s="92" t="s">
        <v>97</v>
      </c>
      <c r="E1489" s="93"/>
      <c r="F1489" s="400"/>
    </row>
    <row r="1490" spans="1:6" ht="16.5" hidden="1" thickBot="1">
      <c r="A1490" s="98"/>
      <c r="B1490" s="104"/>
      <c r="C1490" s="105">
        <v>43269</v>
      </c>
      <c r="D1490" s="104" t="s">
        <v>98</v>
      </c>
      <c r="E1490" s="107"/>
      <c r="F1490" s="400"/>
    </row>
    <row r="1491" spans="1:6" ht="16.5" thickBot="1">
      <c r="A1491" s="83">
        <v>44</v>
      </c>
      <c r="B1491" s="119"/>
      <c r="C1491" s="120"/>
      <c r="D1491" s="134" t="s">
        <v>99</v>
      </c>
      <c r="E1491" s="86">
        <f>SUM(E1492)</f>
        <v>1500</v>
      </c>
      <c r="F1491" s="400">
        <f>SUM(F1492)</f>
        <v>0</v>
      </c>
    </row>
    <row r="1492" spans="1:6" ht="15">
      <c r="A1492" s="37">
        <v>441</v>
      </c>
      <c r="B1492" s="96"/>
      <c r="C1492" s="97"/>
      <c r="D1492" s="40" t="s">
        <v>100</v>
      </c>
      <c r="E1492" s="91">
        <f>SUM(E1493+E1494+E1503+E1504+E1505)</f>
        <v>1500</v>
      </c>
      <c r="F1492" s="400">
        <f>SUM(F1493+F1494+F1503+F1504+F1505)</f>
        <v>0</v>
      </c>
    </row>
    <row r="1493" spans="1:6" ht="15" hidden="1">
      <c r="A1493" s="41"/>
      <c r="B1493" s="92">
        <v>4411</v>
      </c>
      <c r="C1493" s="92"/>
      <c r="D1493" s="92" t="s">
        <v>101</v>
      </c>
      <c r="E1493" s="130"/>
      <c r="F1493" s="400"/>
    </row>
    <row r="1494" spans="1:6" ht="15" hidden="1">
      <c r="A1494" s="41"/>
      <c r="B1494" s="92">
        <v>4412</v>
      </c>
      <c r="C1494" s="92"/>
      <c r="D1494" s="29" t="s">
        <v>102</v>
      </c>
      <c r="E1494" s="131">
        <f>SUM(E1495+E1496+E1497+E1498+E1499+E1500+E1501+E1502)</f>
        <v>0</v>
      </c>
      <c r="F1494" s="400">
        <f>SUM(F1495+F1496+F1497+F1498+F1499+F1500+F1501+F1502)</f>
        <v>0</v>
      </c>
    </row>
    <row r="1495" spans="1:6" ht="15" hidden="1">
      <c r="A1495" s="41"/>
      <c r="B1495" s="92"/>
      <c r="C1495" s="92">
        <v>44121</v>
      </c>
      <c r="D1495" s="92" t="s">
        <v>103</v>
      </c>
      <c r="E1495" s="130"/>
      <c r="F1495" s="400"/>
    </row>
    <row r="1496" spans="1:6" ht="15" hidden="1">
      <c r="A1496" s="41"/>
      <c r="B1496" s="92"/>
      <c r="C1496" s="92">
        <v>44122</v>
      </c>
      <c r="D1496" s="29" t="s">
        <v>104</v>
      </c>
      <c r="E1496" s="131"/>
      <c r="F1496" s="400"/>
    </row>
    <row r="1497" spans="1:6" ht="15" hidden="1">
      <c r="A1497" s="41"/>
      <c r="B1497" s="92"/>
      <c r="C1497" s="92">
        <v>44123</v>
      </c>
      <c r="D1497" s="92" t="s">
        <v>105</v>
      </c>
      <c r="E1497" s="130"/>
      <c r="F1497" s="400"/>
    </row>
    <row r="1498" spans="1:6" ht="15" hidden="1">
      <c r="A1498" s="41"/>
      <c r="B1498" s="92"/>
      <c r="C1498" s="92">
        <v>44124</v>
      </c>
      <c r="D1498" s="92" t="s">
        <v>106</v>
      </c>
      <c r="E1498" s="130"/>
      <c r="F1498" s="400"/>
    </row>
    <row r="1499" spans="1:6" ht="15" hidden="1">
      <c r="A1499" s="41"/>
      <c r="B1499" s="92"/>
      <c r="C1499" s="92">
        <v>44125</v>
      </c>
      <c r="D1499" s="92" t="s">
        <v>107</v>
      </c>
      <c r="E1499" s="130"/>
      <c r="F1499" s="400"/>
    </row>
    <row r="1500" spans="1:6" ht="15" hidden="1">
      <c r="A1500" s="41"/>
      <c r="B1500" s="92"/>
      <c r="C1500" s="92">
        <v>44126</v>
      </c>
      <c r="D1500" s="92" t="s">
        <v>108</v>
      </c>
      <c r="E1500" s="130"/>
      <c r="F1500" s="400"/>
    </row>
    <row r="1501" spans="1:6" ht="15" hidden="1">
      <c r="A1501" s="41"/>
      <c r="B1501" s="92"/>
      <c r="C1501" s="92">
        <v>44127</v>
      </c>
      <c r="D1501" s="92" t="s">
        <v>109</v>
      </c>
      <c r="E1501" s="130"/>
      <c r="F1501" s="400"/>
    </row>
    <row r="1502" spans="1:6" ht="15" hidden="1">
      <c r="A1502" s="41"/>
      <c r="B1502" s="92"/>
      <c r="C1502" s="92">
        <v>44128</v>
      </c>
      <c r="D1502" s="92" t="s">
        <v>66</v>
      </c>
      <c r="E1502" s="130"/>
      <c r="F1502" s="400"/>
    </row>
    <row r="1503" spans="1:6" ht="15" hidden="1">
      <c r="A1503" s="41"/>
      <c r="B1503" s="92">
        <v>4413</v>
      </c>
      <c r="C1503" s="92"/>
      <c r="D1503" s="92" t="s">
        <v>110</v>
      </c>
      <c r="E1503" s="130"/>
      <c r="F1503" s="400"/>
    </row>
    <row r="1504" spans="1:6" ht="16.5" thickBot="1">
      <c r="A1504" s="98"/>
      <c r="B1504" s="45">
        <v>4415</v>
      </c>
      <c r="C1504" s="45"/>
      <c r="D1504" s="45" t="s">
        <v>111</v>
      </c>
      <c r="E1504" s="144">
        <v>1500</v>
      </c>
      <c r="F1504" s="401">
        <v>0</v>
      </c>
    </row>
    <row r="1505" spans="1:5" ht="15" hidden="1">
      <c r="A1505" s="41"/>
      <c r="B1505" s="43">
        <v>4416</v>
      </c>
      <c r="C1505" s="43"/>
      <c r="D1505" s="43" t="s">
        <v>112</v>
      </c>
      <c r="E1505" s="135"/>
    </row>
    <row r="1506" spans="1:5" ht="15" hidden="1">
      <c r="A1506" s="246">
        <v>45</v>
      </c>
      <c r="B1506" s="247"/>
      <c r="C1506" s="247"/>
      <c r="D1506" s="248" t="s">
        <v>234</v>
      </c>
      <c r="E1506" s="249"/>
    </row>
    <row r="1507" spans="1:5" ht="15" hidden="1">
      <c r="A1507" s="246">
        <v>451</v>
      </c>
      <c r="B1507" s="247"/>
      <c r="C1507" s="247"/>
      <c r="D1507" s="250" t="s">
        <v>242</v>
      </c>
      <c r="E1507" s="249"/>
    </row>
    <row r="1508" spans="1:5" ht="15" hidden="1">
      <c r="A1508" s="251"/>
      <c r="B1508" s="13">
        <v>4511</v>
      </c>
      <c r="C1508" s="13"/>
      <c r="D1508" s="13" t="s">
        <v>289</v>
      </c>
      <c r="E1508" s="252"/>
    </row>
    <row r="1509" spans="1:5" ht="15" hidden="1">
      <c r="A1509" s="251"/>
      <c r="B1509" s="13">
        <v>4512</v>
      </c>
      <c r="C1509" s="13"/>
      <c r="D1509" s="13" t="s">
        <v>290</v>
      </c>
      <c r="E1509" s="252"/>
    </row>
    <row r="1510" spans="1:5" ht="15" hidden="1">
      <c r="A1510" s="251"/>
      <c r="B1510" s="13">
        <v>4513</v>
      </c>
      <c r="C1510" s="13"/>
      <c r="D1510" s="13" t="s">
        <v>291</v>
      </c>
      <c r="E1510" s="252"/>
    </row>
    <row r="1511" spans="1:5" ht="15" hidden="1">
      <c r="A1511" s="251"/>
      <c r="B1511" s="13">
        <v>4515</v>
      </c>
      <c r="C1511" s="13"/>
      <c r="D1511" s="13" t="s">
        <v>292</v>
      </c>
      <c r="E1511" s="252"/>
    </row>
    <row r="1512" spans="1:5" ht="16.5" hidden="1" thickBot="1">
      <c r="A1512" s="83">
        <v>46</v>
      </c>
      <c r="B1512" s="119"/>
      <c r="C1512" s="119"/>
      <c r="D1512" s="134" t="s">
        <v>113</v>
      </c>
      <c r="E1512" s="86">
        <f>SUM(E1513+E1515+E1517)</f>
        <v>0</v>
      </c>
    </row>
    <row r="1513" spans="1:5" ht="15" hidden="1">
      <c r="A1513" s="41">
        <v>461</v>
      </c>
      <c r="B1513" s="112"/>
      <c r="C1513" s="112"/>
      <c r="D1513" s="101" t="s">
        <v>114</v>
      </c>
      <c r="E1513" s="102">
        <f>SUM(E1514)</f>
        <v>0</v>
      </c>
    </row>
    <row r="1514" spans="1:5" ht="16.5" hidden="1" thickBot="1">
      <c r="A1514" s="98"/>
      <c r="B1514" s="45">
        <v>4611</v>
      </c>
      <c r="C1514" s="109"/>
      <c r="D1514" s="45" t="s">
        <v>115</v>
      </c>
      <c r="E1514" s="99"/>
    </row>
    <row r="1515" spans="1:5" ht="15" hidden="1">
      <c r="A1515" s="4">
        <v>462</v>
      </c>
      <c r="B1515" s="32"/>
      <c r="C1515" s="136"/>
      <c r="D1515" s="28" t="s">
        <v>116</v>
      </c>
      <c r="E1515" s="70">
        <f>E1516</f>
        <v>0</v>
      </c>
    </row>
    <row r="1516" spans="1:5" ht="16.5" hidden="1" thickBot="1">
      <c r="A1516" s="22"/>
      <c r="B1516" s="48">
        <v>4621</v>
      </c>
      <c r="C1516" s="49"/>
      <c r="D1516" s="48" t="s">
        <v>117</v>
      </c>
      <c r="E1516" s="128"/>
    </row>
    <row r="1517" spans="1:5" ht="15" hidden="1">
      <c r="A1517" s="41">
        <v>463</v>
      </c>
      <c r="B1517" s="43"/>
      <c r="C1517" s="100"/>
      <c r="D1517" s="101" t="s">
        <v>118</v>
      </c>
      <c r="E1517" s="111">
        <f>SUM(E1518)</f>
        <v>0</v>
      </c>
    </row>
    <row r="1518" spans="1:5" ht="15" hidden="1">
      <c r="A1518" s="41"/>
      <c r="B1518" s="71">
        <v>4630</v>
      </c>
      <c r="C1518" s="71"/>
      <c r="D1518" s="94" t="s">
        <v>118</v>
      </c>
      <c r="E1518" s="95"/>
    </row>
    <row r="1519" spans="1:5" ht="16.5" hidden="1" thickBot="1">
      <c r="A1519" s="83">
        <v>47</v>
      </c>
      <c r="B1519" s="119"/>
      <c r="C1519" s="120"/>
      <c r="D1519" s="134" t="s">
        <v>119</v>
      </c>
      <c r="E1519" s="86">
        <f>SUM(E1520+E1521)</f>
        <v>0</v>
      </c>
    </row>
    <row r="1520" spans="1:6" ht="15" hidden="1">
      <c r="A1520" s="41"/>
      <c r="B1520" s="112">
        <v>471</v>
      </c>
      <c r="C1520" s="112"/>
      <c r="D1520" s="113" t="s">
        <v>120</v>
      </c>
      <c r="E1520" s="153"/>
      <c r="F1520"/>
    </row>
    <row r="1521" spans="1:6" ht="16.5" hidden="1" thickBot="1">
      <c r="A1521" s="98"/>
      <c r="B1521" s="45">
        <v>472</v>
      </c>
      <c r="C1521" s="45"/>
      <c r="D1521" s="46" t="s">
        <v>121</v>
      </c>
      <c r="E1521" s="99"/>
      <c r="F1521"/>
    </row>
    <row r="1522" spans="1:6" ht="15">
      <c r="A1522" s="80"/>
      <c r="B1522" s="81"/>
      <c r="C1522" s="81"/>
      <c r="D1522" s="80"/>
      <c r="E1522" s="180"/>
      <c r="F1522"/>
    </row>
    <row r="1525" spans="1:6" ht="15">
      <c r="A1525" s="80"/>
      <c r="B1525" s="81"/>
      <c r="C1525" s="81"/>
      <c r="D1525" s="80"/>
      <c r="E1525" s="82"/>
      <c r="F1525"/>
    </row>
    <row r="1526" spans="1:6" ht="15">
      <c r="A1526" s="80"/>
      <c r="B1526" s="81"/>
      <c r="C1526" s="81"/>
      <c r="D1526" s="80"/>
      <c r="E1526" s="82"/>
      <c r="F1526"/>
    </row>
    <row r="1527" spans="1:6" ht="15">
      <c r="A1527" s="80"/>
      <c r="B1527" s="81"/>
      <c r="C1527" s="81"/>
      <c r="D1527" s="80"/>
      <c r="E1527" s="82"/>
      <c r="F1527"/>
    </row>
    <row r="1528" spans="1:6" ht="15">
      <c r="A1528" s="80"/>
      <c r="B1528" s="81"/>
      <c r="C1528" s="81"/>
      <c r="D1528" s="80"/>
      <c r="E1528" s="82"/>
      <c r="F1528"/>
    </row>
    <row r="1529" spans="1:6" ht="15">
      <c r="A1529" s="80"/>
      <c r="B1529" s="81"/>
      <c r="C1529" s="81"/>
      <c r="D1529" s="80"/>
      <c r="E1529" s="82"/>
      <c r="F1529"/>
    </row>
    <row r="1530" spans="1:6" ht="15">
      <c r="A1530" s="80"/>
      <c r="B1530" s="81"/>
      <c r="C1530" s="81"/>
      <c r="D1530" s="80"/>
      <c r="E1530" s="82"/>
      <c r="F1530"/>
    </row>
    <row r="1531" spans="1:6" ht="15">
      <c r="A1531" s="80"/>
      <c r="B1531" s="81"/>
      <c r="C1531" s="81"/>
      <c r="D1531" s="80"/>
      <c r="E1531" s="82"/>
      <c r="F1531"/>
    </row>
    <row r="1532" spans="1:6" ht="15">
      <c r="A1532" s="80"/>
      <c r="B1532" s="81"/>
      <c r="C1532" s="81"/>
      <c r="D1532" s="80"/>
      <c r="E1532" s="82"/>
      <c r="F1532"/>
    </row>
    <row r="1533" spans="1:6" ht="15">
      <c r="A1533" s="80"/>
      <c r="B1533" s="81"/>
      <c r="C1533" s="81"/>
      <c r="D1533" s="80"/>
      <c r="E1533" s="82"/>
      <c r="F1533"/>
    </row>
    <row r="1534" spans="1:6" ht="15">
      <c r="A1534" s="80"/>
      <c r="B1534" s="81"/>
      <c r="C1534" s="81"/>
      <c r="D1534" s="80"/>
      <c r="E1534" s="82"/>
      <c r="F1534"/>
    </row>
    <row r="1535" spans="1:6" ht="15">
      <c r="A1535" s="80"/>
      <c r="B1535" s="81"/>
      <c r="C1535" s="81"/>
      <c r="D1535" s="80"/>
      <c r="E1535" s="82"/>
      <c r="F1535"/>
    </row>
    <row r="1536" spans="1:5" ht="15">
      <c r="A1536" s="80"/>
      <c r="B1536" s="81"/>
      <c r="C1536" s="81"/>
      <c r="D1536" s="80"/>
      <c r="E1536" s="82"/>
    </row>
    <row r="1537" spans="1:5" ht="15">
      <c r="A1537" s="80"/>
      <c r="B1537" s="81"/>
      <c r="C1537" s="81"/>
      <c r="D1537" s="80"/>
      <c r="E1537" s="82"/>
    </row>
    <row r="1538" spans="1:5" ht="15">
      <c r="A1538" s="80"/>
      <c r="B1538" s="81"/>
      <c r="C1538" s="81"/>
      <c r="D1538" s="80"/>
      <c r="E1538" s="82"/>
    </row>
    <row r="1539" spans="1:5" ht="15">
      <c r="A1539" s="80"/>
      <c r="B1539" s="81"/>
      <c r="C1539" s="81"/>
      <c r="D1539" s="80"/>
      <c r="E1539" s="82"/>
    </row>
    <row r="1540" spans="1:5" ht="15">
      <c r="A1540" s="80"/>
      <c r="B1540" s="81"/>
      <c r="C1540" s="81"/>
      <c r="D1540" s="80"/>
      <c r="E1540" s="82"/>
    </row>
    <row r="1541" spans="1:5" ht="15">
      <c r="A1541" s="80"/>
      <c r="B1541" s="81"/>
      <c r="C1541" s="81"/>
      <c r="D1541" s="80"/>
      <c r="E1541" s="82"/>
    </row>
    <row r="1542" spans="1:5" ht="16.5" thickBot="1">
      <c r="A1542" s="80"/>
      <c r="B1542" s="81"/>
      <c r="C1542" s="81"/>
      <c r="D1542" s="80"/>
      <c r="E1542" s="82"/>
    </row>
    <row r="1543" spans="1:6" ht="16.5" thickBot="1">
      <c r="A1543" s="440" t="s">
        <v>165</v>
      </c>
      <c r="B1543" s="470" t="s">
        <v>166</v>
      </c>
      <c r="C1543" s="471"/>
      <c r="D1543" s="471"/>
      <c r="E1543" s="472"/>
      <c r="F1543" s="385"/>
    </row>
    <row r="1544" spans="1:6" ht="16.5" thickBot="1">
      <c r="A1544" s="470" t="s">
        <v>7</v>
      </c>
      <c r="B1544" s="471"/>
      <c r="C1544" s="472"/>
      <c r="D1544" s="416" t="s">
        <v>6</v>
      </c>
      <c r="E1544" s="417" t="s">
        <v>314</v>
      </c>
      <c r="F1544" s="399" t="s">
        <v>282</v>
      </c>
    </row>
    <row r="1545" spans="1:6" ht="16.5" thickBot="1">
      <c r="A1545" s="422">
        <v>4</v>
      </c>
      <c r="B1545" s="423"/>
      <c r="C1545" s="423"/>
      <c r="D1545" s="424" t="s">
        <v>8</v>
      </c>
      <c r="E1545" s="441">
        <f>SUM(E1546+E1609+E1614+E1642+E1663+E1670)</f>
        <v>54050</v>
      </c>
      <c r="F1545" s="400">
        <f>SUM(F1546+F1609+F1614+F1642+F1663+F1670)</f>
        <v>21643.649999999998</v>
      </c>
    </row>
    <row r="1546" spans="1:6" ht="16.5" thickBot="1">
      <c r="A1546" s="37">
        <v>41</v>
      </c>
      <c r="B1546" s="87"/>
      <c r="C1546" s="87"/>
      <c r="D1546" s="88" t="s">
        <v>9</v>
      </c>
      <c r="E1546" s="89">
        <f>SUM(E1547+E1553+E1559+E1571+E1587+E1593+E1597+E1601)</f>
        <v>54050</v>
      </c>
      <c r="F1546" s="400">
        <f>SUM(F1547+F1553+F1559+F1571+F1587+F1593+F1597+F1601)</f>
        <v>21643.649999999998</v>
      </c>
    </row>
    <row r="1547" spans="1:6" ht="15">
      <c r="A1547" s="37">
        <v>411</v>
      </c>
      <c r="B1547" s="39"/>
      <c r="C1547" s="39"/>
      <c r="D1547" s="90" t="s">
        <v>10</v>
      </c>
      <c r="E1547" s="91">
        <f>SUM(E1548+E1549+E1550+E1551+E1552)</f>
        <v>40250</v>
      </c>
      <c r="F1547" s="400">
        <f>SUM(F1548+F1549+F1550+F1551+F1552)</f>
        <v>19220.45</v>
      </c>
    </row>
    <row r="1548" spans="1:6" ht="15">
      <c r="A1548" s="41"/>
      <c r="B1548" s="92">
        <v>4111</v>
      </c>
      <c r="C1548" s="92"/>
      <c r="D1548" s="29" t="s">
        <v>11</v>
      </c>
      <c r="E1548" s="93">
        <v>24500</v>
      </c>
      <c r="F1548" s="400">
        <v>19220.45</v>
      </c>
    </row>
    <row r="1549" spans="1:6" ht="15">
      <c r="A1549" s="41"/>
      <c r="B1549" s="92">
        <v>4112</v>
      </c>
      <c r="C1549" s="92"/>
      <c r="D1549" s="29" t="s">
        <v>12</v>
      </c>
      <c r="E1549" s="93">
        <v>3200</v>
      </c>
      <c r="F1549" s="400">
        <v>0</v>
      </c>
    </row>
    <row r="1550" spans="1:6" ht="15">
      <c r="A1550" s="41"/>
      <c r="B1550" s="92">
        <v>4113</v>
      </c>
      <c r="C1550" s="92"/>
      <c r="D1550" s="29" t="s">
        <v>13</v>
      </c>
      <c r="E1550" s="93">
        <v>8700</v>
      </c>
      <c r="F1550" s="400">
        <v>0</v>
      </c>
    </row>
    <row r="1551" spans="1:6" ht="15">
      <c r="A1551" s="41"/>
      <c r="B1551" s="92">
        <v>4114</v>
      </c>
      <c r="C1551" s="92"/>
      <c r="D1551" s="29" t="s">
        <v>14</v>
      </c>
      <c r="E1551" s="93">
        <v>3400</v>
      </c>
      <c r="F1551" s="400">
        <v>0</v>
      </c>
    </row>
    <row r="1552" spans="1:6" ht="16.5" thickBot="1">
      <c r="A1552" s="41"/>
      <c r="B1552" s="71">
        <v>4115</v>
      </c>
      <c r="C1552" s="71"/>
      <c r="D1552" s="94" t="s">
        <v>15</v>
      </c>
      <c r="E1552" s="95">
        <v>450</v>
      </c>
      <c r="F1552" s="400">
        <v>0</v>
      </c>
    </row>
    <row r="1553" spans="1:6" ht="15">
      <c r="A1553" s="37">
        <v>412</v>
      </c>
      <c r="B1553" s="96"/>
      <c r="C1553" s="97"/>
      <c r="D1553" s="90" t="s">
        <v>16</v>
      </c>
      <c r="E1553" s="89">
        <f>SUM(E1554+E1555+E1556)</f>
        <v>2500</v>
      </c>
      <c r="F1553" s="400">
        <f>SUM(F1554+F1555+F1556)</f>
        <v>2289.6</v>
      </c>
    </row>
    <row r="1554" spans="1:6" ht="15" hidden="1">
      <c r="A1554" s="41"/>
      <c r="B1554" s="92">
        <v>4125</v>
      </c>
      <c r="C1554" s="92"/>
      <c r="D1554" s="29" t="s">
        <v>17</v>
      </c>
      <c r="E1554" s="93"/>
      <c r="F1554" s="400"/>
    </row>
    <row r="1555" spans="1:6" ht="15" hidden="1">
      <c r="A1555" s="41"/>
      <c r="B1555" s="92">
        <v>4126</v>
      </c>
      <c r="C1555" s="92"/>
      <c r="D1555" s="29" t="s">
        <v>18</v>
      </c>
      <c r="E1555" s="93"/>
      <c r="F1555" s="400"/>
    </row>
    <row r="1556" spans="1:6" ht="15">
      <c r="A1556" s="41"/>
      <c r="B1556" s="92">
        <v>4127</v>
      </c>
      <c r="C1556" s="92"/>
      <c r="D1556" s="29" t="s">
        <v>19</v>
      </c>
      <c r="E1556" s="93">
        <f>SUM(E1557+E1558)</f>
        <v>2500</v>
      </c>
      <c r="F1556" s="400">
        <f>SUM(F1557+F1558)</f>
        <v>2289.6</v>
      </c>
    </row>
    <row r="1557" spans="1:6" ht="15">
      <c r="A1557" s="41"/>
      <c r="B1557" s="92"/>
      <c r="C1557" s="92">
        <v>41271</v>
      </c>
      <c r="D1557" s="29" t="s">
        <v>19</v>
      </c>
      <c r="E1557" s="93">
        <v>2500</v>
      </c>
      <c r="F1557" s="400">
        <v>2289.6</v>
      </c>
    </row>
    <row r="1558" spans="1:6" ht="16.5" hidden="1" thickBot="1">
      <c r="A1558" s="98"/>
      <c r="B1558" s="45"/>
      <c r="C1558" s="45">
        <v>41272</v>
      </c>
      <c r="D1558" s="46" t="s">
        <v>20</v>
      </c>
      <c r="E1558" s="99"/>
      <c r="F1558" s="400"/>
    </row>
    <row r="1559" spans="1:6" ht="15">
      <c r="A1559" s="41">
        <v>413</v>
      </c>
      <c r="B1559" s="43"/>
      <c r="C1559" s="100"/>
      <c r="D1559" s="101" t="s">
        <v>21</v>
      </c>
      <c r="E1559" s="102">
        <f>SUM(E1560+E1565+E1568+E1569+E1570)</f>
        <v>200</v>
      </c>
      <c r="F1559" s="400">
        <f>SUM(F1560+F1565+F1568+F1569+F1570)</f>
        <v>0</v>
      </c>
    </row>
    <row r="1560" spans="1:6" ht="15" hidden="1">
      <c r="A1560" s="41"/>
      <c r="B1560" s="92">
        <v>4131</v>
      </c>
      <c r="C1560" s="92"/>
      <c r="D1560" s="29" t="s">
        <v>22</v>
      </c>
      <c r="E1560" s="93">
        <f>SUM(E1561+E1562+E1563+E1564)</f>
        <v>0</v>
      </c>
      <c r="F1560" s="400">
        <f>SUM(F1561+F1562+F1563+F1564)</f>
        <v>0</v>
      </c>
    </row>
    <row r="1561" spans="1:6" ht="15" hidden="1">
      <c r="A1561" s="41"/>
      <c r="B1561" s="92"/>
      <c r="C1561" s="92">
        <v>41311</v>
      </c>
      <c r="D1561" s="29" t="s">
        <v>23</v>
      </c>
      <c r="E1561" s="93"/>
      <c r="F1561" s="400"/>
    </row>
    <row r="1562" spans="1:6" ht="15" hidden="1">
      <c r="A1562" s="41"/>
      <c r="B1562" s="92"/>
      <c r="C1562" s="92">
        <v>41312</v>
      </c>
      <c r="D1562" s="29" t="s">
        <v>24</v>
      </c>
      <c r="E1562" s="93"/>
      <c r="F1562" s="400"/>
    </row>
    <row r="1563" spans="1:6" ht="15" hidden="1">
      <c r="A1563" s="41"/>
      <c r="B1563" s="92"/>
      <c r="C1563" s="92">
        <v>41313</v>
      </c>
      <c r="D1563" s="29" t="s">
        <v>25</v>
      </c>
      <c r="E1563" s="93"/>
      <c r="F1563" s="400"/>
    </row>
    <row r="1564" spans="1:6" ht="15" hidden="1">
      <c r="A1564" s="41"/>
      <c r="B1564" s="92"/>
      <c r="C1564" s="92">
        <v>41315</v>
      </c>
      <c r="D1564" s="29" t="s">
        <v>26</v>
      </c>
      <c r="E1564" s="93"/>
      <c r="F1564" s="400"/>
    </row>
    <row r="1565" spans="1:6" ht="15">
      <c r="A1565" s="41"/>
      <c r="B1565" s="92">
        <v>4133</v>
      </c>
      <c r="C1565" s="92"/>
      <c r="D1565" s="29" t="s">
        <v>27</v>
      </c>
      <c r="E1565" s="93">
        <f>SUM(E1566+E1567)</f>
        <v>200</v>
      </c>
      <c r="F1565" s="400">
        <f>SUM(F1566+F1567)</f>
        <v>0</v>
      </c>
    </row>
    <row r="1566" spans="1:6" ht="16.5" thickBot="1">
      <c r="A1566" s="41"/>
      <c r="B1566" s="92"/>
      <c r="C1566" s="92">
        <v>41331</v>
      </c>
      <c r="D1566" s="29" t="s">
        <v>28</v>
      </c>
      <c r="E1566" s="93">
        <v>200</v>
      </c>
      <c r="F1566" s="400">
        <v>0</v>
      </c>
    </row>
    <row r="1567" spans="1:6" ht="16.5" hidden="1" thickBot="1">
      <c r="A1567" s="41"/>
      <c r="B1567" s="92"/>
      <c r="C1567" s="92">
        <v>41332</v>
      </c>
      <c r="D1567" s="29" t="s">
        <v>27</v>
      </c>
      <c r="E1567" s="93"/>
      <c r="F1567" s="400"/>
    </row>
    <row r="1568" spans="1:6" ht="16.5" hidden="1" thickBot="1">
      <c r="A1568" s="41"/>
      <c r="B1568" s="92">
        <v>4134</v>
      </c>
      <c r="C1568" s="92"/>
      <c r="D1568" s="29" t="s">
        <v>29</v>
      </c>
      <c r="E1568" s="93"/>
      <c r="F1568" s="400"/>
    </row>
    <row r="1569" spans="1:6" ht="16.5" hidden="1" thickBot="1">
      <c r="A1569" s="41"/>
      <c r="B1569" s="92">
        <v>4135</v>
      </c>
      <c r="C1569" s="92"/>
      <c r="D1569" s="29" t="s">
        <v>30</v>
      </c>
      <c r="E1569" s="93"/>
      <c r="F1569" s="400"/>
    </row>
    <row r="1570" spans="1:6" ht="16.5" hidden="1" thickBot="1">
      <c r="A1570" s="98"/>
      <c r="B1570" s="45">
        <v>4139</v>
      </c>
      <c r="C1570" s="45"/>
      <c r="D1570" s="46" t="s">
        <v>31</v>
      </c>
      <c r="E1570" s="99"/>
      <c r="F1570" s="400"/>
    </row>
    <row r="1571" spans="1:6" ht="15">
      <c r="A1571" s="37">
        <v>414</v>
      </c>
      <c r="B1571" s="176"/>
      <c r="C1571" s="176"/>
      <c r="D1571" s="181" t="s">
        <v>32</v>
      </c>
      <c r="E1571" s="89">
        <f>SUM(E1572+E1573+E1574+E1577+E1578+E1579+E1580+E1581+E1582)</f>
        <v>400</v>
      </c>
      <c r="F1571" s="400">
        <f>SUM(F1572+F1573+F1574+F1577+F1578+F1579+F1580+F1581+F1582)</f>
        <v>0</v>
      </c>
    </row>
    <row r="1572" spans="1:6" ht="15">
      <c r="A1572" s="182"/>
      <c r="B1572" s="92">
        <v>4141</v>
      </c>
      <c r="C1572" s="92"/>
      <c r="D1572" s="92" t="s">
        <v>33</v>
      </c>
      <c r="E1572" s="93">
        <v>200</v>
      </c>
      <c r="F1572" s="400">
        <v>0</v>
      </c>
    </row>
    <row r="1573" spans="1:6" ht="16.5" thickBot="1">
      <c r="A1573" s="41"/>
      <c r="B1573" s="112">
        <v>4142</v>
      </c>
      <c r="C1573" s="112"/>
      <c r="D1573" s="112" t="s">
        <v>34</v>
      </c>
      <c r="E1573" s="153">
        <v>200</v>
      </c>
      <c r="F1573" s="400">
        <v>0</v>
      </c>
    </row>
    <row r="1574" spans="1:6" ht="16.5" hidden="1" thickBot="1">
      <c r="A1574" s="41"/>
      <c r="B1574" s="92">
        <v>4143</v>
      </c>
      <c r="C1574" s="92"/>
      <c r="D1574" s="92" t="s">
        <v>35</v>
      </c>
      <c r="E1574" s="93">
        <f>SUM(E1575+E1576)</f>
        <v>0</v>
      </c>
      <c r="F1574" s="400">
        <f>SUM(F1575+F1576)</f>
        <v>0</v>
      </c>
    </row>
    <row r="1575" spans="1:6" ht="16.5" hidden="1" thickBot="1">
      <c r="A1575" s="41"/>
      <c r="B1575" s="92"/>
      <c r="C1575" s="92">
        <v>41431</v>
      </c>
      <c r="D1575" s="92" t="s">
        <v>36</v>
      </c>
      <c r="E1575" s="93"/>
      <c r="F1575" s="400"/>
    </row>
    <row r="1576" spans="1:6" ht="16.5" hidden="1" thickBot="1">
      <c r="A1576" s="41"/>
      <c r="B1576" s="92"/>
      <c r="C1576" s="92">
        <v>41432</v>
      </c>
      <c r="D1576" s="92" t="s">
        <v>37</v>
      </c>
      <c r="E1576" s="93"/>
      <c r="F1576" s="400"/>
    </row>
    <row r="1577" spans="1:6" ht="16.5" hidden="1" thickBot="1">
      <c r="A1577" s="41"/>
      <c r="B1577" s="92">
        <v>4144</v>
      </c>
      <c r="C1577" s="92"/>
      <c r="D1577" s="29" t="s">
        <v>123</v>
      </c>
      <c r="E1577" s="93"/>
      <c r="F1577" s="400"/>
    </row>
    <row r="1578" spans="1:6" ht="16.5" hidden="1" thickBot="1">
      <c r="A1578" s="41"/>
      <c r="B1578" s="92">
        <v>4145</v>
      </c>
      <c r="C1578" s="92"/>
      <c r="D1578" s="29" t="s">
        <v>39</v>
      </c>
      <c r="E1578" s="93"/>
      <c r="F1578" s="400"/>
    </row>
    <row r="1579" spans="1:6" ht="16.5" hidden="1" thickBot="1">
      <c r="A1579" s="41"/>
      <c r="B1579" s="92">
        <v>4146</v>
      </c>
      <c r="C1579" s="92"/>
      <c r="D1579" s="29" t="s">
        <v>40</v>
      </c>
      <c r="E1579" s="93"/>
      <c r="F1579" s="400"/>
    </row>
    <row r="1580" spans="1:6" ht="16.5" hidden="1" thickBot="1">
      <c r="A1580" s="41"/>
      <c r="B1580" s="92">
        <v>4147</v>
      </c>
      <c r="C1580" s="92"/>
      <c r="D1580" s="29" t="s">
        <v>41</v>
      </c>
      <c r="E1580" s="93"/>
      <c r="F1580" s="400"/>
    </row>
    <row r="1581" spans="1:6" ht="16.5" hidden="1" thickBot="1">
      <c r="A1581" s="41"/>
      <c r="B1581" s="92">
        <v>4148</v>
      </c>
      <c r="C1581" s="92"/>
      <c r="D1581" s="29" t="s">
        <v>42</v>
      </c>
      <c r="E1581" s="93"/>
      <c r="F1581" s="400"/>
    </row>
    <row r="1582" spans="1:6" ht="16.5" hidden="1" thickBot="1">
      <c r="A1582" s="41"/>
      <c r="B1582" s="92">
        <v>4149</v>
      </c>
      <c r="C1582" s="92"/>
      <c r="D1582" s="29" t="s">
        <v>43</v>
      </c>
      <c r="E1582" s="93">
        <f>SUM(E1583+E1584+E1585+E1586)</f>
        <v>0</v>
      </c>
      <c r="F1582" s="400">
        <f>SUM(F1583+F1584+F1585+F1586)</f>
        <v>0</v>
      </c>
    </row>
    <row r="1583" spans="1:6" ht="16.5" hidden="1" thickBot="1">
      <c r="A1583" s="41"/>
      <c r="B1583" s="92"/>
      <c r="C1583" s="92">
        <v>41491</v>
      </c>
      <c r="D1583" s="29" t="s">
        <v>43</v>
      </c>
      <c r="E1583" s="93"/>
      <c r="F1583" s="400"/>
    </row>
    <row r="1584" spans="1:6" ht="16.5" hidden="1" thickBot="1">
      <c r="A1584" s="41"/>
      <c r="B1584" s="92"/>
      <c r="C1584" s="92">
        <v>41492</v>
      </c>
      <c r="D1584" s="29" t="s">
        <v>44</v>
      </c>
      <c r="E1584" s="93"/>
      <c r="F1584" s="400"/>
    </row>
    <row r="1585" spans="1:6" ht="16.5" hidden="1" thickBot="1">
      <c r="A1585" s="41"/>
      <c r="B1585" s="92"/>
      <c r="C1585" s="92">
        <v>41493</v>
      </c>
      <c r="D1585" s="29" t="s">
        <v>45</v>
      </c>
      <c r="E1585" s="93"/>
      <c r="F1585" s="400"/>
    </row>
    <row r="1586" spans="1:6" ht="16.5" hidden="1" thickBot="1">
      <c r="A1586" s="98"/>
      <c r="B1586" s="104"/>
      <c r="C1586" s="105">
        <v>41494</v>
      </c>
      <c r="D1586" s="106" t="s">
        <v>46</v>
      </c>
      <c r="E1586" s="107"/>
      <c r="F1586" s="400"/>
    </row>
    <row r="1587" spans="1:6" ht="15">
      <c r="A1587" s="37">
        <v>415</v>
      </c>
      <c r="B1587" s="96"/>
      <c r="C1587" s="97"/>
      <c r="D1587" s="90" t="s">
        <v>47</v>
      </c>
      <c r="E1587" s="89">
        <f>SUM(E1588+E1591+E1592)</f>
        <v>10500</v>
      </c>
      <c r="F1587" s="400">
        <f>SUM(F1588+F1591+F1592)</f>
        <v>133.6</v>
      </c>
    </row>
    <row r="1588" spans="1:6" ht="15">
      <c r="A1588" s="41"/>
      <c r="B1588" s="92">
        <v>4151</v>
      </c>
      <c r="C1588" s="92"/>
      <c r="D1588" s="108" t="s">
        <v>48</v>
      </c>
      <c r="E1588" s="30">
        <f>E1589+E1590</f>
        <v>10000</v>
      </c>
      <c r="F1588" s="400">
        <f>F1589+F1590</f>
        <v>0</v>
      </c>
    </row>
    <row r="1589" spans="1:6" ht="15">
      <c r="A1589" s="41"/>
      <c r="B1589" s="92"/>
      <c r="C1589" s="92">
        <v>4151</v>
      </c>
      <c r="D1589" s="108" t="s">
        <v>48</v>
      </c>
      <c r="E1589" s="30">
        <v>10000</v>
      </c>
      <c r="F1589" s="400">
        <v>0</v>
      </c>
    </row>
    <row r="1590" spans="1:6" ht="15" hidden="1">
      <c r="A1590" s="41"/>
      <c r="B1590" s="92"/>
      <c r="C1590" s="92"/>
      <c r="D1590" s="108" t="s">
        <v>281</v>
      </c>
      <c r="E1590" s="30"/>
      <c r="F1590" s="400"/>
    </row>
    <row r="1591" spans="1:6" ht="16.5" thickBot="1">
      <c r="A1591" s="41"/>
      <c r="B1591" s="92">
        <v>4152</v>
      </c>
      <c r="C1591" s="92"/>
      <c r="D1591" s="108" t="s">
        <v>49</v>
      </c>
      <c r="E1591" s="30">
        <v>500</v>
      </c>
      <c r="F1591" s="400">
        <v>133.6</v>
      </c>
    </row>
    <row r="1592" spans="1:6" ht="16.5" hidden="1" thickBot="1">
      <c r="A1592" s="98"/>
      <c r="B1592" s="45">
        <v>4153</v>
      </c>
      <c r="C1592" s="109"/>
      <c r="D1592" s="45" t="s">
        <v>50</v>
      </c>
      <c r="E1592" s="25"/>
      <c r="F1592" s="400"/>
    </row>
    <row r="1593" spans="1:6" ht="16.5" hidden="1" thickBot="1">
      <c r="A1593" s="37">
        <v>416</v>
      </c>
      <c r="B1593" s="110"/>
      <c r="C1593" s="110"/>
      <c r="D1593" s="90" t="s">
        <v>51</v>
      </c>
      <c r="E1593" s="21">
        <f>SUM(E1594)</f>
        <v>0</v>
      </c>
      <c r="F1593" s="400">
        <f>SUM(F1594)</f>
        <v>0</v>
      </c>
    </row>
    <row r="1594" spans="1:6" ht="16.5" hidden="1" thickBot="1">
      <c r="A1594" s="98"/>
      <c r="B1594" s="45">
        <v>4162</v>
      </c>
      <c r="C1594" s="45"/>
      <c r="D1594" s="46" t="s">
        <v>52</v>
      </c>
      <c r="E1594" s="25"/>
      <c r="F1594" s="400"/>
    </row>
    <row r="1595" spans="1:6" ht="16.5" hidden="1" thickBot="1">
      <c r="A1595" s="41">
        <v>417</v>
      </c>
      <c r="B1595" s="38"/>
      <c r="C1595" s="39"/>
      <c r="D1595" s="40" t="s">
        <v>53</v>
      </c>
      <c r="E1595" s="33">
        <f>SUM(E1596)</f>
        <v>0</v>
      </c>
      <c r="F1595" s="400">
        <f>SUM(F1596)</f>
        <v>0</v>
      </c>
    </row>
    <row r="1596" spans="1:6" ht="16.5" hidden="1" thickBot="1">
      <c r="A1596" s="41"/>
      <c r="B1596" s="42">
        <v>4171</v>
      </c>
      <c r="C1596" s="43"/>
      <c r="D1596" s="31" t="s">
        <v>54</v>
      </c>
      <c r="E1596" s="64"/>
      <c r="F1596" s="400"/>
    </row>
    <row r="1597" spans="1:6" ht="16.5" hidden="1" thickBot="1">
      <c r="A1597" s="37">
        <v>418</v>
      </c>
      <c r="B1597" s="110"/>
      <c r="C1597" s="39"/>
      <c r="D1597" s="90" t="s">
        <v>55</v>
      </c>
      <c r="E1597" s="21">
        <f>SUM(E1598)</f>
        <v>0</v>
      </c>
      <c r="F1597" s="400">
        <f>SUM(F1598)</f>
        <v>0</v>
      </c>
    </row>
    <row r="1598" spans="1:6" ht="16.5" hidden="1" thickBot="1">
      <c r="A1598" s="41"/>
      <c r="B1598" s="92">
        <v>4181</v>
      </c>
      <c r="C1598" s="112"/>
      <c r="D1598" s="113" t="s">
        <v>56</v>
      </c>
      <c r="E1598" s="30">
        <f>SUM(E1599+E1600)</f>
        <v>0</v>
      </c>
      <c r="F1598" s="400">
        <f>SUM(F1599+F1600)</f>
        <v>0</v>
      </c>
    </row>
    <row r="1599" spans="1:6" ht="16.5" hidden="1" thickBot="1">
      <c r="A1599" s="41"/>
      <c r="B1599" s="92"/>
      <c r="C1599" s="92">
        <v>41811</v>
      </c>
      <c r="D1599" s="29" t="s">
        <v>57</v>
      </c>
      <c r="E1599" s="30"/>
      <c r="F1599" s="400"/>
    </row>
    <row r="1600" spans="1:6" ht="16.5" hidden="1" thickBot="1">
      <c r="A1600" s="98"/>
      <c r="B1600" s="104"/>
      <c r="C1600" s="105">
        <v>41812</v>
      </c>
      <c r="D1600" s="106" t="s">
        <v>58</v>
      </c>
      <c r="E1600" s="128"/>
      <c r="F1600" s="400"/>
    </row>
    <row r="1601" spans="1:6" ht="15">
      <c r="A1601" s="37">
        <v>419</v>
      </c>
      <c r="B1601" s="96"/>
      <c r="C1601" s="97"/>
      <c r="D1601" s="90" t="s">
        <v>59</v>
      </c>
      <c r="E1601" s="21">
        <f>SUM(E1602+E1603+E1604+E1605+E1606+E1607+E1608)</f>
        <v>200</v>
      </c>
      <c r="F1601" s="400">
        <f>SUM(F1602+F1603+F1604+F1605+F1606+F1607+F1608)</f>
        <v>0</v>
      </c>
    </row>
    <row r="1602" spans="1:6" ht="15" hidden="1">
      <c r="A1602" s="41"/>
      <c r="B1602" s="92">
        <v>4191</v>
      </c>
      <c r="C1602" s="92"/>
      <c r="D1602" s="108" t="s">
        <v>60</v>
      </c>
      <c r="E1602" s="30"/>
      <c r="F1602" s="400"/>
    </row>
    <row r="1603" spans="1:6" ht="15" hidden="1">
      <c r="A1603" s="41"/>
      <c r="B1603" s="92">
        <v>4192</v>
      </c>
      <c r="C1603" s="92"/>
      <c r="D1603" s="108" t="s">
        <v>61</v>
      </c>
      <c r="E1603" s="30"/>
      <c r="F1603" s="400"/>
    </row>
    <row r="1604" spans="1:6" ht="15" hidden="1">
      <c r="A1604" s="41"/>
      <c r="B1604" s="92">
        <v>4193</v>
      </c>
      <c r="C1604" s="92"/>
      <c r="D1604" s="108" t="s">
        <v>62</v>
      </c>
      <c r="E1604" s="30"/>
      <c r="F1604" s="400"/>
    </row>
    <row r="1605" spans="1:6" ht="15" hidden="1">
      <c r="A1605" s="41"/>
      <c r="B1605" s="92">
        <v>4194</v>
      </c>
      <c r="C1605" s="92"/>
      <c r="D1605" s="108" t="s">
        <v>63</v>
      </c>
      <c r="E1605" s="30"/>
      <c r="F1605" s="400"/>
    </row>
    <row r="1606" spans="1:6" ht="15" hidden="1">
      <c r="A1606" s="41"/>
      <c r="B1606" s="13">
        <v>4195</v>
      </c>
      <c r="C1606" s="13"/>
      <c r="D1606" s="34" t="s">
        <v>64</v>
      </c>
      <c r="E1606" s="30"/>
      <c r="F1606" s="400"/>
    </row>
    <row r="1607" spans="1:6" ht="15" hidden="1">
      <c r="A1607" s="41"/>
      <c r="B1607" s="92">
        <v>4196</v>
      </c>
      <c r="C1607" s="92"/>
      <c r="D1607" s="108" t="s">
        <v>124</v>
      </c>
      <c r="E1607" s="30"/>
      <c r="F1607" s="400"/>
    </row>
    <row r="1608" spans="1:6" ht="16.5" thickBot="1">
      <c r="A1608" s="98"/>
      <c r="B1608" s="45">
        <v>4199</v>
      </c>
      <c r="C1608" s="45"/>
      <c r="D1608" s="114" t="s">
        <v>66</v>
      </c>
      <c r="E1608" s="25">
        <v>200</v>
      </c>
      <c r="F1608" s="401">
        <v>0</v>
      </c>
    </row>
    <row r="1609" spans="1:5" ht="16.5" hidden="1" thickBot="1">
      <c r="A1609" s="1">
        <v>42</v>
      </c>
      <c r="B1609" s="52"/>
      <c r="C1609" s="52"/>
      <c r="D1609" s="53" t="s">
        <v>67</v>
      </c>
      <c r="E1609" s="54">
        <f>SUM(E1610)</f>
        <v>0</v>
      </c>
    </row>
    <row r="1610" spans="1:5" ht="15" hidden="1">
      <c r="A1610" s="4">
        <v>421</v>
      </c>
      <c r="B1610" s="32"/>
      <c r="C1610" s="32"/>
      <c r="D1610" s="58" t="s">
        <v>68</v>
      </c>
      <c r="E1610" s="33">
        <f>SUM(E1611)</f>
        <v>0</v>
      </c>
    </row>
    <row r="1611" spans="1:5" ht="15" hidden="1">
      <c r="A1611" s="9"/>
      <c r="B1611" s="13">
        <v>4215</v>
      </c>
      <c r="C1611" s="13"/>
      <c r="D1611" s="34" t="s">
        <v>69</v>
      </c>
      <c r="E1611" s="30"/>
    </row>
    <row r="1612" spans="1:5" ht="15" hidden="1">
      <c r="A1612" s="9">
        <v>422</v>
      </c>
      <c r="B1612" s="10"/>
      <c r="C1612" s="75"/>
      <c r="D1612" s="145" t="s">
        <v>70</v>
      </c>
      <c r="E1612" s="56"/>
    </row>
    <row r="1613" spans="1:5" ht="15" hidden="1">
      <c r="A1613" s="9"/>
      <c r="B1613" s="26">
        <v>4222</v>
      </c>
      <c r="C1613" s="27"/>
      <c r="D1613" s="118" t="s">
        <v>71</v>
      </c>
      <c r="E1613" s="64"/>
    </row>
    <row r="1614" spans="1:5" ht="32.25" hidden="1" thickBot="1">
      <c r="A1614" s="83">
        <v>43</v>
      </c>
      <c r="B1614" s="119"/>
      <c r="C1614" s="120"/>
      <c r="D1614" s="154" t="s">
        <v>131</v>
      </c>
      <c r="E1614" s="86">
        <f>SUM(E1615+E1631)</f>
        <v>0</v>
      </c>
    </row>
    <row r="1615" spans="1:5" ht="15" hidden="1">
      <c r="A1615" s="37">
        <v>431</v>
      </c>
      <c r="B1615" s="96"/>
      <c r="C1615" s="97"/>
      <c r="D1615" s="122" t="s">
        <v>73</v>
      </c>
      <c r="E1615" s="89">
        <f>SUM(E1616+E1617+E1618+E1619+E1620+E1621+E1625)</f>
        <v>0</v>
      </c>
    </row>
    <row r="1616" spans="1:6" ht="15" hidden="1">
      <c r="A1616" s="41"/>
      <c r="B1616" s="92">
        <v>4312</v>
      </c>
      <c r="C1616" s="123"/>
      <c r="D1616" s="124" t="s">
        <v>74</v>
      </c>
      <c r="E1616" s="125"/>
      <c r="F1616"/>
    </row>
    <row r="1617" spans="1:6" ht="15" hidden="1">
      <c r="A1617" s="41"/>
      <c r="B1617" s="92">
        <v>4313</v>
      </c>
      <c r="C1617" s="92"/>
      <c r="D1617" s="124" t="s">
        <v>75</v>
      </c>
      <c r="E1617" s="93"/>
      <c r="F1617"/>
    </row>
    <row r="1618" spans="1:6" ht="15" hidden="1">
      <c r="A1618" s="41"/>
      <c r="B1618" s="92">
        <v>4314</v>
      </c>
      <c r="C1618" s="92"/>
      <c r="D1618" s="124" t="s">
        <v>76</v>
      </c>
      <c r="E1618" s="93"/>
      <c r="F1618"/>
    </row>
    <row r="1619" spans="1:6" ht="15" hidden="1">
      <c r="A1619" s="41"/>
      <c r="B1619" s="92">
        <v>4315</v>
      </c>
      <c r="C1619" s="126"/>
      <c r="D1619" s="127" t="s">
        <v>77</v>
      </c>
      <c r="E1619" s="93"/>
      <c r="F1619"/>
    </row>
    <row r="1620" spans="1:6" ht="15" hidden="1">
      <c r="A1620" s="41"/>
      <c r="B1620" s="92">
        <v>4316</v>
      </c>
      <c r="C1620" s="92"/>
      <c r="D1620" s="92" t="s">
        <v>78</v>
      </c>
      <c r="E1620" s="93"/>
      <c r="F1620"/>
    </row>
    <row r="1621" spans="1:6" ht="15" hidden="1">
      <c r="A1621" s="41"/>
      <c r="B1621" s="92">
        <v>4318</v>
      </c>
      <c r="C1621" s="92"/>
      <c r="D1621" s="92" t="s">
        <v>79</v>
      </c>
      <c r="E1621" s="93">
        <f>SUM(E1622+E1623+E1624)</f>
        <v>0</v>
      </c>
      <c r="F1621"/>
    </row>
    <row r="1622" spans="1:6" ht="15" hidden="1">
      <c r="A1622" s="41"/>
      <c r="B1622" s="71"/>
      <c r="C1622" s="71">
        <v>43181</v>
      </c>
      <c r="D1622" s="92" t="s">
        <v>79</v>
      </c>
      <c r="E1622" s="95"/>
      <c r="F1622"/>
    </row>
    <row r="1623" spans="1:6" ht="15" hidden="1">
      <c r="A1623" s="41"/>
      <c r="B1623" s="71"/>
      <c r="C1623" s="71">
        <v>43182</v>
      </c>
      <c r="D1623" s="71" t="s">
        <v>80</v>
      </c>
      <c r="E1623" s="95"/>
      <c r="F1623"/>
    </row>
    <row r="1624" spans="1:6" ht="15" hidden="1">
      <c r="A1624" s="41"/>
      <c r="B1624" s="71"/>
      <c r="C1624" s="71">
        <v>43183</v>
      </c>
      <c r="D1624" s="71" t="s">
        <v>81</v>
      </c>
      <c r="E1624" s="95"/>
      <c r="F1624"/>
    </row>
    <row r="1625" spans="1:6" ht="15" hidden="1">
      <c r="A1625" s="41"/>
      <c r="B1625" s="92">
        <v>4319</v>
      </c>
      <c r="C1625" s="92"/>
      <c r="D1625" s="92" t="s">
        <v>82</v>
      </c>
      <c r="E1625" s="93">
        <f>SUM(E1626+E1627+E1628+E1629+E1630)</f>
        <v>0</v>
      </c>
      <c r="F1625"/>
    </row>
    <row r="1626" spans="1:6" ht="15" hidden="1">
      <c r="A1626" s="9"/>
      <c r="B1626" s="16"/>
      <c r="C1626" s="16">
        <v>43191</v>
      </c>
      <c r="D1626" s="16" t="s">
        <v>83</v>
      </c>
      <c r="E1626" s="30"/>
      <c r="F1626"/>
    </row>
    <row r="1627" spans="1:6" ht="15" hidden="1">
      <c r="A1627" s="9"/>
      <c r="B1627" s="16"/>
      <c r="C1627" s="16">
        <v>43192</v>
      </c>
      <c r="D1627" s="16" t="s">
        <v>84</v>
      </c>
      <c r="E1627" s="30"/>
      <c r="F1627"/>
    </row>
    <row r="1628" spans="1:6" ht="15" hidden="1">
      <c r="A1628" s="9"/>
      <c r="B1628" s="16"/>
      <c r="C1628" s="16">
        <v>43193</v>
      </c>
      <c r="D1628" s="16" t="s">
        <v>85</v>
      </c>
      <c r="E1628" s="30"/>
      <c r="F1628"/>
    </row>
    <row r="1629" spans="1:6" ht="15" hidden="1">
      <c r="A1629" s="9"/>
      <c r="B1629" s="13"/>
      <c r="C1629" s="16">
        <v>43194</v>
      </c>
      <c r="D1629" s="13" t="s">
        <v>86</v>
      </c>
      <c r="E1629" s="30"/>
      <c r="F1629"/>
    </row>
    <row r="1630" spans="1:6" ht="16.5" hidden="1" thickBot="1">
      <c r="A1630" s="22"/>
      <c r="B1630" s="48"/>
      <c r="C1630" s="23">
        <v>43195</v>
      </c>
      <c r="D1630" s="48" t="s">
        <v>87</v>
      </c>
      <c r="E1630" s="128"/>
      <c r="F1630"/>
    </row>
    <row r="1631" spans="1:6" ht="15" hidden="1">
      <c r="A1631" s="37">
        <v>432</v>
      </c>
      <c r="B1631" s="96"/>
      <c r="C1631" s="97"/>
      <c r="D1631" s="129" t="s">
        <v>88</v>
      </c>
      <c r="E1631" s="89">
        <f>SUM(E1632)</f>
        <v>0</v>
      </c>
      <c r="F1631"/>
    </row>
    <row r="1632" spans="1:6" ht="15" hidden="1">
      <c r="A1632" s="41"/>
      <c r="B1632" s="92">
        <v>4326</v>
      </c>
      <c r="C1632" s="92"/>
      <c r="D1632" s="92" t="s">
        <v>89</v>
      </c>
      <c r="E1632" s="130">
        <f>SUM(E1633+E1634+E1635+E1636+E1637+E1638+E1639+E1640)</f>
        <v>0</v>
      </c>
      <c r="F1632"/>
    </row>
    <row r="1633" spans="1:6" ht="15" hidden="1">
      <c r="A1633" s="41"/>
      <c r="B1633" s="92"/>
      <c r="C1633" s="92">
        <v>43261</v>
      </c>
      <c r="D1633" s="29" t="s">
        <v>90</v>
      </c>
      <c r="E1633" s="131"/>
      <c r="F1633"/>
    </row>
    <row r="1634" spans="1:6" ht="15" hidden="1">
      <c r="A1634" s="41"/>
      <c r="B1634" s="92"/>
      <c r="C1634" s="92">
        <v>43262</v>
      </c>
      <c r="D1634" s="92" t="s">
        <v>91</v>
      </c>
      <c r="E1634" s="130"/>
      <c r="F1634"/>
    </row>
    <row r="1635" spans="1:6" ht="15" hidden="1">
      <c r="A1635" s="41"/>
      <c r="B1635" s="92"/>
      <c r="C1635" s="92">
        <v>43263</v>
      </c>
      <c r="D1635" s="92" t="s">
        <v>92</v>
      </c>
      <c r="E1635" s="130"/>
      <c r="F1635"/>
    </row>
    <row r="1636" spans="1:6" ht="15" hidden="1">
      <c r="A1636" s="41"/>
      <c r="B1636" s="92"/>
      <c r="C1636" s="92">
        <v>43264</v>
      </c>
      <c r="D1636" s="92" t="s">
        <v>93</v>
      </c>
      <c r="E1636" s="130"/>
      <c r="F1636"/>
    </row>
    <row r="1637" spans="1:6" ht="15" hidden="1">
      <c r="A1637" s="41"/>
      <c r="B1637" s="92"/>
      <c r="C1637" s="92">
        <v>43265</v>
      </c>
      <c r="D1637" s="124" t="s">
        <v>94</v>
      </c>
      <c r="E1637" s="130"/>
      <c r="F1637"/>
    </row>
    <row r="1638" spans="1:6" ht="15" hidden="1">
      <c r="A1638" s="41"/>
      <c r="B1638" s="92"/>
      <c r="C1638" s="92">
        <v>43266</v>
      </c>
      <c r="D1638" s="92" t="s">
        <v>95</v>
      </c>
      <c r="E1638" s="130"/>
      <c r="F1638"/>
    </row>
    <row r="1639" spans="1:6" ht="15" hidden="1">
      <c r="A1639" s="41"/>
      <c r="B1639" s="71"/>
      <c r="C1639" s="71">
        <v>43267</v>
      </c>
      <c r="D1639" s="71" t="s">
        <v>96</v>
      </c>
      <c r="E1639" s="132"/>
      <c r="F1639"/>
    </row>
    <row r="1640" spans="1:6" ht="15" hidden="1">
      <c r="A1640" s="133"/>
      <c r="B1640" s="92"/>
      <c r="C1640" s="92">
        <v>43268</v>
      </c>
      <c r="D1640" s="92" t="s">
        <v>97</v>
      </c>
      <c r="E1640" s="93"/>
      <c r="F1640"/>
    </row>
    <row r="1641" spans="1:6" ht="16.5" hidden="1" thickBot="1">
      <c r="A1641" s="98"/>
      <c r="B1641" s="104"/>
      <c r="C1641" s="105">
        <v>43269</v>
      </c>
      <c r="D1641" s="104" t="s">
        <v>98</v>
      </c>
      <c r="E1641" s="107"/>
      <c r="F1641"/>
    </row>
    <row r="1642" spans="1:6" ht="16.5" hidden="1" thickBot="1">
      <c r="A1642" s="83">
        <v>44</v>
      </c>
      <c r="B1642" s="119"/>
      <c r="C1642" s="120"/>
      <c r="D1642" s="134" t="s">
        <v>99</v>
      </c>
      <c r="E1642" s="86">
        <f>SUM(E1643)</f>
        <v>0</v>
      </c>
      <c r="F1642"/>
    </row>
    <row r="1643" spans="1:6" ht="15" hidden="1">
      <c r="A1643" s="37">
        <v>441</v>
      </c>
      <c r="B1643" s="96"/>
      <c r="C1643" s="97"/>
      <c r="D1643" s="40" t="s">
        <v>100</v>
      </c>
      <c r="E1643" s="91">
        <f>SUM(E1644+E1645+E1654+E1655+E1656)</f>
        <v>0</v>
      </c>
      <c r="F1643"/>
    </row>
    <row r="1644" spans="1:6" ht="15" hidden="1">
      <c r="A1644" s="41"/>
      <c r="B1644" s="92">
        <v>4411</v>
      </c>
      <c r="C1644" s="92"/>
      <c r="D1644" s="92" t="s">
        <v>101</v>
      </c>
      <c r="E1644" s="130"/>
      <c r="F1644"/>
    </row>
    <row r="1645" spans="1:6" ht="15" hidden="1">
      <c r="A1645" s="41"/>
      <c r="B1645" s="92">
        <v>4412</v>
      </c>
      <c r="C1645" s="92"/>
      <c r="D1645" s="29" t="s">
        <v>102</v>
      </c>
      <c r="E1645" s="131">
        <f>SUM(E1646+E1647+E1648+E1649+E1650+E1651+E1652+E1653)</f>
        <v>0</v>
      </c>
      <c r="F1645"/>
    </row>
    <row r="1646" spans="1:6" ht="15" hidden="1">
      <c r="A1646" s="41"/>
      <c r="B1646" s="92"/>
      <c r="C1646" s="92">
        <v>44121</v>
      </c>
      <c r="D1646" s="92" t="s">
        <v>103</v>
      </c>
      <c r="E1646" s="130"/>
      <c r="F1646"/>
    </row>
    <row r="1647" spans="1:6" ht="15" hidden="1">
      <c r="A1647" s="41"/>
      <c r="B1647" s="92"/>
      <c r="C1647" s="92">
        <v>44122</v>
      </c>
      <c r="D1647" s="29" t="s">
        <v>104</v>
      </c>
      <c r="E1647" s="131"/>
      <c r="F1647"/>
    </row>
    <row r="1648" spans="1:6" ht="15" hidden="1">
      <c r="A1648" s="41"/>
      <c r="B1648" s="92"/>
      <c r="C1648" s="92">
        <v>44123</v>
      </c>
      <c r="D1648" s="92" t="s">
        <v>105</v>
      </c>
      <c r="E1648" s="130"/>
      <c r="F1648"/>
    </row>
    <row r="1649" spans="1:6" ht="15" hidden="1">
      <c r="A1649" s="41"/>
      <c r="B1649" s="92"/>
      <c r="C1649" s="92">
        <v>44124</v>
      </c>
      <c r="D1649" s="92" t="s">
        <v>106</v>
      </c>
      <c r="E1649" s="130"/>
      <c r="F1649"/>
    </row>
    <row r="1650" spans="1:6" ht="15" hidden="1">
      <c r="A1650" s="41"/>
      <c r="B1650" s="92"/>
      <c r="C1650" s="92">
        <v>44125</v>
      </c>
      <c r="D1650" s="92" t="s">
        <v>107</v>
      </c>
      <c r="E1650" s="130"/>
      <c r="F1650"/>
    </row>
    <row r="1651" spans="1:6" ht="15" hidden="1">
      <c r="A1651" s="41"/>
      <c r="B1651" s="92"/>
      <c r="C1651" s="92">
        <v>44126</v>
      </c>
      <c r="D1651" s="92" t="s">
        <v>108</v>
      </c>
      <c r="E1651" s="130"/>
      <c r="F1651"/>
    </row>
    <row r="1652" spans="1:6" ht="15" hidden="1">
      <c r="A1652" s="41"/>
      <c r="B1652" s="92"/>
      <c r="C1652" s="92">
        <v>44127</v>
      </c>
      <c r="D1652" s="92" t="s">
        <v>109</v>
      </c>
      <c r="E1652" s="130"/>
      <c r="F1652"/>
    </row>
    <row r="1653" spans="1:6" ht="15" hidden="1">
      <c r="A1653" s="41"/>
      <c r="B1653" s="92"/>
      <c r="C1653" s="92">
        <v>44128</v>
      </c>
      <c r="D1653" s="92" t="s">
        <v>66</v>
      </c>
      <c r="E1653" s="130"/>
      <c r="F1653"/>
    </row>
    <row r="1654" spans="1:6" ht="15" hidden="1">
      <c r="A1654" s="41"/>
      <c r="B1654" s="92">
        <v>4413</v>
      </c>
      <c r="C1654" s="92"/>
      <c r="D1654" s="92" t="s">
        <v>110</v>
      </c>
      <c r="E1654" s="130"/>
      <c r="F1654"/>
    </row>
    <row r="1655" spans="1:6" ht="16.5" hidden="1" thickBot="1">
      <c r="A1655" s="98"/>
      <c r="B1655" s="45">
        <v>4415</v>
      </c>
      <c r="C1655" s="45"/>
      <c r="D1655" s="45" t="s">
        <v>111</v>
      </c>
      <c r="E1655" s="144"/>
      <c r="F1655"/>
    </row>
    <row r="1656" spans="1:6" ht="15" hidden="1">
      <c r="A1656" s="41"/>
      <c r="B1656" s="43">
        <v>4416</v>
      </c>
      <c r="C1656" s="43"/>
      <c r="D1656" s="43" t="s">
        <v>112</v>
      </c>
      <c r="E1656" s="135"/>
      <c r="F1656"/>
    </row>
    <row r="1657" spans="1:6" ht="15" hidden="1">
      <c r="A1657" s="246">
        <v>45</v>
      </c>
      <c r="B1657" s="247"/>
      <c r="C1657" s="247"/>
      <c r="D1657" s="248" t="s">
        <v>234</v>
      </c>
      <c r="E1657" s="249"/>
      <c r="F1657"/>
    </row>
    <row r="1658" spans="1:6" ht="15" hidden="1">
      <c r="A1658" s="246">
        <v>451</v>
      </c>
      <c r="B1658" s="247"/>
      <c r="C1658" s="247"/>
      <c r="D1658" s="250" t="s">
        <v>242</v>
      </c>
      <c r="E1658" s="249"/>
      <c r="F1658"/>
    </row>
    <row r="1659" spans="1:6" ht="15" hidden="1">
      <c r="A1659" s="251"/>
      <c r="B1659" s="13">
        <v>4511</v>
      </c>
      <c r="C1659" s="13"/>
      <c r="D1659" s="13" t="s">
        <v>289</v>
      </c>
      <c r="E1659" s="252"/>
      <c r="F1659"/>
    </row>
    <row r="1660" spans="1:6" ht="15" hidden="1">
      <c r="A1660" s="251"/>
      <c r="B1660" s="13">
        <v>4512</v>
      </c>
      <c r="C1660" s="13"/>
      <c r="D1660" s="13" t="s">
        <v>290</v>
      </c>
      <c r="E1660" s="252"/>
      <c r="F1660"/>
    </row>
    <row r="1661" spans="1:6" ht="15" hidden="1">
      <c r="A1661" s="251"/>
      <c r="B1661" s="13">
        <v>4513</v>
      </c>
      <c r="C1661" s="13"/>
      <c r="D1661" s="13" t="s">
        <v>291</v>
      </c>
      <c r="E1661" s="252"/>
      <c r="F1661"/>
    </row>
    <row r="1662" spans="1:6" ht="15" hidden="1">
      <c r="A1662" s="251"/>
      <c r="B1662" s="13">
        <v>4515</v>
      </c>
      <c r="C1662" s="13"/>
      <c r="D1662" s="13" t="s">
        <v>292</v>
      </c>
      <c r="E1662" s="252"/>
      <c r="F1662"/>
    </row>
    <row r="1663" spans="1:6" ht="16.5" hidden="1" thickBot="1">
      <c r="A1663" s="83">
        <v>46</v>
      </c>
      <c r="B1663" s="119"/>
      <c r="C1663" s="119"/>
      <c r="D1663" s="134" t="s">
        <v>113</v>
      </c>
      <c r="E1663" s="86">
        <f>SUM(E1664+E1666+E1668)</f>
        <v>0</v>
      </c>
      <c r="F1663"/>
    </row>
    <row r="1664" spans="1:6" ht="15" hidden="1">
      <c r="A1664" s="41">
        <v>461</v>
      </c>
      <c r="B1664" s="112"/>
      <c r="C1664" s="112"/>
      <c r="D1664" s="101" t="s">
        <v>114</v>
      </c>
      <c r="E1664" s="102">
        <f>SUM(E1665)</f>
        <v>0</v>
      </c>
      <c r="F1664"/>
    </row>
    <row r="1665" spans="1:6" ht="16.5" hidden="1" thickBot="1">
      <c r="A1665" s="98"/>
      <c r="B1665" s="45">
        <v>4611</v>
      </c>
      <c r="C1665" s="109"/>
      <c r="D1665" s="45" t="s">
        <v>115</v>
      </c>
      <c r="E1665" s="99"/>
      <c r="F1665"/>
    </row>
    <row r="1666" spans="1:6" ht="15" hidden="1">
      <c r="A1666" s="4">
        <v>462</v>
      </c>
      <c r="B1666" s="32"/>
      <c r="C1666" s="136"/>
      <c r="D1666" s="28" t="s">
        <v>116</v>
      </c>
      <c r="E1666" s="70">
        <f>E1667</f>
        <v>0</v>
      </c>
      <c r="F1666"/>
    </row>
    <row r="1667" spans="1:6" ht="16.5" hidden="1" thickBot="1">
      <c r="A1667" s="22"/>
      <c r="B1667" s="48">
        <v>4621</v>
      </c>
      <c r="C1667" s="49"/>
      <c r="D1667" s="48" t="s">
        <v>117</v>
      </c>
      <c r="E1667" s="128"/>
      <c r="F1667"/>
    </row>
    <row r="1668" spans="1:6" ht="15" hidden="1">
      <c r="A1668" s="41">
        <v>463</v>
      </c>
      <c r="B1668" s="43"/>
      <c r="C1668" s="100"/>
      <c r="D1668" s="101" t="s">
        <v>118</v>
      </c>
      <c r="E1668" s="111">
        <f>SUM(E1669)</f>
        <v>0</v>
      </c>
      <c r="F1668"/>
    </row>
    <row r="1669" spans="1:6" ht="15" hidden="1">
      <c r="A1669" s="41"/>
      <c r="B1669" s="71">
        <v>4630</v>
      </c>
      <c r="C1669" s="71"/>
      <c r="D1669" s="94" t="s">
        <v>118</v>
      </c>
      <c r="E1669" s="95"/>
      <c r="F1669"/>
    </row>
    <row r="1670" spans="1:6" ht="16.5" hidden="1" thickBot="1">
      <c r="A1670" s="83">
        <v>47</v>
      </c>
      <c r="B1670" s="119"/>
      <c r="C1670" s="120"/>
      <c r="D1670" s="134" t="s">
        <v>119</v>
      </c>
      <c r="E1670" s="86">
        <f>SUM(E1671+E1672)</f>
        <v>0</v>
      </c>
      <c r="F1670"/>
    </row>
    <row r="1671" spans="1:6" ht="15" hidden="1">
      <c r="A1671" s="41"/>
      <c r="B1671" s="112">
        <v>471</v>
      </c>
      <c r="C1671" s="112"/>
      <c r="D1671" s="113" t="s">
        <v>120</v>
      </c>
      <c r="E1671" s="153"/>
      <c r="F1671"/>
    </row>
    <row r="1672" spans="1:6" ht="16.5" hidden="1" thickBot="1">
      <c r="A1672" s="98"/>
      <c r="B1672" s="45">
        <v>472</v>
      </c>
      <c r="C1672" s="45"/>
      <c r="D1672" s="46" t="s">
        <v>121</v>
      </c>
      <c r="E1672" s="99"/>
      <c r="F1672"/>
    </row>
    <row r="1673" spans="1:6" ht="15">
      <c r="A1673" s="80"/>
      <c r="B1673" s="81"/>
      <c r="C1673" s="81"/>
      <c r="D1673" s="178"/>
      <c r="E1673" s="179"/>
      <c r="F1673"/>
    </row>
    <row r="1674" spans="1:6" ht="15">
      <c r="A1674" s="80"/>
      <c r="B1674" s="81"/>
      <c r="C1674" s="81"/>
      <c r="D1674" s="80"/>
      <c r="E1674" s="82"/>
      <c r="F1674"/>
    </row>
    <row r="1675" spans="1:6" ht="15">
      <c r="A1675" s="80"/>
      <c r="B1675" s="81"/>
      <c r="C1675" s="81"/>
      <c r="D1675" s="80"/>
      <c r="E1675" s="82"/>
      <c r="F1675"/>
    </row>
    <row r="1676" spans="1:6" ht="15">
      <c r="A1676" s="80"/>
      <c r="B1676" s="81"/>
      <c r="C1676" s="81"/>
      <c r="D1676" s="80"/>
      <c r="E1676" s="82"/>
      <c r="F1676"/>
    </row>
    <row r="1677" spans="1:6" ht="15">
      <c r="A1677" s="80"/>
      <c r="B1677" s="81"/>
      <c r="C1677" s="81"/>
      <c r="D1677" s="80"/>
      <c r="E1677" s="82"/>
      <c r="F1677"/>
    </row>
    <row r="1678" spans="1:6" ht="15">
      <c r="A1678" s="80"/>
      <c r="B1678" s="81"/>
      <c r="C1678" s="81"/>
      <c r="D1678" s="80"/>
      <c r="E1678" s="82"/>
      <c r="F1678"/>
    </row>
    <row r="1679" spans="1:6" ht="15">
      <c r="A1679" s="80"/>
      <c r="B1679" s="81"/>
      <c r="C1679" s="81"/>
      <c r="D1679" s="80"/>
      <c r="E1679" s="82"/>
      <c r="F1679"/>
    </row>
    <row r="1680" spans="1:6" ht="15">
      <c r="A1680" s="80"/>
      <c r="B1680" s="81"/>
      <c r="C1680" s="81"/>
      <c r="D1680" s="80"/>
      <c r="E1680" s="82"/>
      <c r="F1680"/>
    </row>
    <row r="1681" spans="1:6" ht="15">
      <c r="A1681" s="80"/>
      <c r="B1681" s="81"/>
      <c r="C1681" s="81"/>
      <c r="D1681" s="80"/>
      <c r="E1681" s="82"/>
      <c r="F1681"/>
    </row>
    <row r="1682" spans="1:6" ht="15">
      <c r="A1682" s="80"/>
      <c r="B1682" s="81"/>
      <c r="C1682" s="81"/>
      <c r="D1682" s="80"/>
      <c r="E1682" s="82"/>
      <c r="F1682"/>
    </row>
    <row r="1683" spans="1:6" ht="15">
      <c r="A1683" s="80"/>
      <c r="B1683" s="81"/>
      <c r="C1683" s="81"/>
      <c r="D1683" s="80"/>
      <c r="E1683" s="82"/>
      <c r="F1683"/>
    </row>
    <row r="1684" spans="1:6" ht="15">
      <c r="A1684" s="80"/>
      <c r="B1684" s="81"/>
      <c r="C1684" s="81"/>
      <c r="D1684" s="80"/>
      <c r="E1684" s="82"/>
      <c r="F1684"/>
    </row>
    <row r="1685" spans="1:6" ht="15">
      <c r="A1685" s="80"/>
      <c r="B1685" s="81"/>
      <c r="C1685" s="81"/>
      <c r="D1685" s="80"/>
      <c r="E1685" s="82"/>
      <c r="F1685"/>
    </row>
    <row r="1686" spans="1:6" ht="15">
      <c r="A1686" s="80"/>
      <c r="B1686" s="81"/>
      <c r="C1686" s="81"/>
      <c r="D1686" s="80"/>
      <c r="E1686" s="82"/>
      <c r="F1686"/>
    </row>
    <row r="1687" spans="1:6" ht="15">
      <c r="A1687" s="80"/>
      <c r="B1687" s="81"/>
      <c r="C1687" s="81"/>
      <c r="D1687" s="80"/>
      <c r="E1687" s="82"/>
      <c r="F1687"/>
    </row>
    <row r="1688" spans="1:6" ht="15">
      <c r="A1688" s="80"/>
      <c r="B1688" s="81"/>
      <c r="C1688" s="81"/>
      <c r="D1688" s="80"/>
      <c r="E1688" s="82"/>
      <c r="F1688"/>
    </row>
    <row r="1689" spans="1:6" ht="15">
      <c r="A1689" s="80"/>
      <c r="B1689" s="81"/>
      <c r="C1689" s="81"/>
      <c r="D1689" s="80"/>
      <c r="E1689" s="82"/>
      <c r="F1689"/>
    </row>
    <row r="1690" spans="1:6" ht="15">
      <c r="A1690" s="80"/>
      <c r="B1690" s="81"/>
      <c r="C1690" s="81"/>
      <c r="D1690" s="80"/>
      <c r="E1690" s="82"/>
      <c r="F1690"/>
    </row>
    <row r="1691" spans="1:6" ht="15">
      <c r="A1691" s="80"/>
      <c r="B1691" s="81"/>
      <c r="C1691" s="81"/>
      <c r="D1691" s="80"/>
      <c r="E1691" s="82"/>
      <c r="F1691"/>
    </row>
    <row r="1692" spans="1:6" ht="15">
      <c r="A1692" s="80"/>
      <c r="B1692" s="81"/>
      <c r="C1692" s="81"/>
      <c r="D1692" s="80"/>
      <c r="E1692" s="82"/>
      <c r="F1692"/>
    </row>
    <row r="1693" spans="1:6" ht="15">
      <c r="A1693" s="80"/>
      <c r="B1693" s="81"/>
      <c r="C1693" s="81"/>
      <c r="D1693" s="80"/>
      <c r="E1693" s="82"/>
      <c r="F1693"/>
    </row>
    <row r="1694" spans="1:6" ht="15">
      <c r="A1694" s="80"/>
      <c r="B1694" s="81"/>
      <c r="C1694" s="81"/>
      <c r="D1694" s="80"/>
      <c r="E1694" s="82"/>
      <c r="F1694"/>
    </row>
    <row r="1695" spans="1:6" ht="15">
      <c r="A1695" s="80"/>
      <c r="B1695" s="81"/>
      <c r="C1695" s="81"/>
      <c r="D1695" s="80"/>
      <c r="E1695" s="82"/>
      <c r="F1695"/>
    </row>
    <row r="1696" spans="1:5" ht="15">
      <c r="A1696" s="80"/>
      <c r="B1696" s="81"/>
      <c r="C1696" s="81"/>
      <c r="D1696" s="80"/>
      <c r="E1696" s="82"/>
    </row>
    <row r="1697" spans="1:5" ht="15">
      <c r="A1697" s="80"/>
      <c r="B1697" s="81"/>
      <c r="C1697" s="81"/>
      <c r="D1697" s="80"/>
      <c r="E1697" s="82"/>
    </row>
    <row r="1698" spans="1:5" ht="15">
      <c r="A1698" s="80"/>
      <c r="B1698" s="81"/>
      <c r="C1698" s="81"/>
      <c r="D1698" s="80"/>
      <c r="E1698" s="82"/>
    </row>
    <row r="1699" spans="1:5" ht="15">
      <c r="A1699" s="80"/>
      <c r="B1699" s="81"/>
      <c r="C1699" s="81"/>
      <c r="D1699" s="80"/>
      <c r="E1699" s="82"/>
    </row>
    <row r="1700" spans="1:5" ht="15">
      <c r="A1700" s="80"/>
      <c r="B1700" s="81"/>
      <c r="C1700" s="81"/>
      <c r="D1700" s="80"/>
      <c r="E1700" s="82"/>
    </row>
    <row r="1701" spans="1:5" ht="16.5" thickBot="1">
      <c r="A1701" s="80"/>
      <c r="B1701" s="81"/>
      <c r="C1701" s="81"/>
      <c r="D1701" s="80"/>
      <c r="E1701" s="82"/>
    </row>
    <row r="1702" spans="1:6" ht="16.5" thickBot="1">
      <c r="A1702" s="440" t="s">
        <v>167</v>
      </c>
      <c r="B1702" s="470" t="s">
        <v>168</v>
      </c>
      <c r="C1702" s="471"/>
      <c r="D1702" s="471"/>
      <c r="E1702" s="472"/>
      <c r="F1702" s="385"/>
    </row>
    <row r="1703" spans="1:6" ht="16.5" thickBot="1">
      <c r="A1703" s="470" t="s">
        <v>7</v>
      </c>
      <c r="B1703" s="471"/>
      <c r="C1703" s="472"/>
      <c r="D1703" s="416" t="s">
        <v>6</v>
      </c>
      <c r="E1703" s="417" t="s">
        <v>314</v>
      </c>
      <c r="F1703" s="399" t="s">
        <v>282</v>
      </c>
    </row>
    <row r="1704" spans="1:6" ht="16.5" thickBot="1">
      <c r="A1704" s="422">
        <v>4</v>
      </c>
      <c r="B1704" s="423"/>
      <c r="C1704" s="423"/>
      <c r="D1704" s="424" t="s">
        <v>8</v>
      </c>
      <c r="E1704" s="441">
        <f>SUM(E1705+E1769+E1774+E1802+E1823+E1830)</f>
        <v>320900</v>
      </c>
      <c r="F1704" s="400">
        <f>SUM(F1705+F1769+F1774+F1802+F1823+F1830)</f>
        <v>175463.48000000004</v>
      </c>
    </row>
    <row r="1705" spans="1:6" ht="16.5" thickBot="1">
      <c r="A1705" s="37">
        <v>41</v>
      </c>
      <c r="B1705" s="87"/>
      <c r="C1705" s="87"/>
      <c r="D1705" s="88" t="s">
        <v>9</v>
      </c>
      <c r="E1705" s="89">
        <f>SUM(E1706+E1712+E1718+E1730+E1746+E1753+E1757+E1761)</f>
        <v>318900</v>
      </c>
      <c r="F1705" s="400">
        <f>SUM(F1706+F1712+F1718+F1730+F1746+F1753+F1757+F1761)</f>
        <v>175463.48000000004</v>
      </c>
    </row>
    <row r="1706" spans="1:6" ht="15">
      <c r="A1706" s="37">
        <v>411</v>
      </c>
      <c r="B1706" s="39"/>
      <c r="C1706" s="39"/>
      <c r="D1706" s="90" t="s">
        <v>10</v>
      </c>
      <c r="E1706" s="91">
        <f>SUM(E1707+E1708+E1709+E1710+E1711)</f>
        <v>160100</v>
      </c>
      <c r="F1706" s="400">
        <f>SUM(F1707+F1708+F1709+F1710+F1711)</f>
        <v>78960.71</v>
      </c>
    </row>
    <row r="1707" spans="1:6" ht="15">
      <c r="A1707" s="41"/>
      <c r="B1707" s="92">
        <v>4111</v>
      </c>
      <c r="C1707" s="92"/>
      <c r="D1707" s="29" t="s">
        <v>11</v>
      </c>
      <c r="E1707" s="93">
        <v>97000</v>
      </c>
      <c r="F1707" s="400">
        <v>78887.32</v>
      </c>
    </row>
    <row r="1708" spans="1:6" ht="15">
      <c r="A1708" s="41"/>
      <c r="B1708" s="92">
        <v>4112</v>
      </c>
      <c r="C1708" s="92"/>
      <c r="D1708" s="29" t="s">
        <v>12</v>
      </c>
      <c r="E1708" s="93">
        <v>12900</v>
      </c>
      <c r="F1708" s="400">
        <v>64.95</v>
      </c>
    </row>
    <row r="1709" spans="1:6" ht="15">
      <c r="A1709" s="41"/>
      <c r="B1709" s="92">
        <v>4113</v>
      </c>
      <c r="C1709" s="92"/>
      <c r="D1709" s="29" t="s">
        <v>13</v>
      </c>
      <c r="E1709" s="93">
        <v>34500</v>
      </c>
      <c r="F1709" s="400">
        <v>0</v>
      </c>
    </row>
    <row r="1710" spans="1:6" ht="15">
      <c r="A1710" s="41"/>
      <c r="B1710" s="92">
        <v>4114</v>
      </c>
      <c r="C1710" s="92"/>
      <c r="D1710" s="29" t="s">
        <v>14</v>
      </c>
      <c r="E1710" s="93">
        <v>14000</v>
      </c>
      <c r="F1710" s="400">
        <v>0</v>
      </c>
    </row>
    <row r="1711" spans="1:6" ht="16.5" thickBot="1">
      <c r="A1711" s="41"/>
      <c r="B1711" s="71">
        <v>4115</v>
      </c>
      <c r="C1711" s="71"/>
      <c r="D1711" s="94" t="s">
        <v>15</v>
      </c>
      <c r="E1711" s="95">
        <v>1700</v>
      </c>
      <c r="F1711" s="400">
        <v>8.44</v>
      </c>
    </row>
    <row r="1712" spans="1:6" ht="15">
      <c r="A1712" s="37">
        <v>412</v>
      </c>
      <c r="B1712" s="96"/>
      <c r="C1712" s="97"/>
      <c r="D1712" s="90" t="s">
        <v>16</v>
      </c>
      <c r="E1712" s="89">
        <f>SUM(E1713+E1714+E1715)</f>
        <v>10000</v>
      </c>
      <c r="F1712" s="400">
        <f>SUM(F1713+F1714+F1715)</f>
        <v>9353.2</v>
      </c>
    </row>
    <row r="1713" spans="1:6" ht="15" hidden="1">
      <c r="A1713" s="41"/>
      <c r="B1713" s="92">
        <v>4125</v>
      </c>
      <c r="C1713" s="92"/>
      <c r="D1713" s="29" t="s">
        <v>17</v>
      </c>
      <c r="E1713" s="93"/>
      <c r="F1713" s="400"/>
    </row>
    <row r="1714" spans="1:6" ht="15" hidden="1">
      <c r="A1714" s="41"/>
      <c r="B1714" s="92">
        <v>4126</v>
      </c>
      <c r="C1714" s="92"/>
      <c r="D1714" s="29" t="s">
        <v>18</v>
      </c>
      <c r="E1714" s="93"/>
      <c r="F1714" s="400"/>
    </row>
    <row r="1715" spans="1:6" ht="15">
      <c r="A1715" s="41"/>
      <c r="B1715" s="92">
        <v>4127</v>
      </c>
      <c r="C1715" s="92"/>
      <c r="D1715" s="29" t="s">
        <v>19</v>
      </c>
      <c r="E1715" s="93">
        <f>SUM(E1716+E1717)</f>
        <v>10000</v>
      </c>
      <c r="F1715" s="400">
        <f>SUM(F1716+F1717)</f>
        <v>9353.2</v>
      </c>
    </row>
    <row r="1716" spans="1:6" ht="15">
      <c r="A1716" s="41"/>
      <c r="B1716" s="92"/>
      <c r="C1716" s="92">
        <v>41271</v>
      </c>
      <c r="D1716" s="29" t="s">
        <v>19</v>
      </c>
      <c r="E1716" s="93">
        <v>10000</v>
      </c>
      <c r="F1716" s="400">
        <v>9353.2</v>
      </c>
    </row>
    <row r="1717" spans="1:6" ht="16.5" hidden="1" thickBot="1">
      <c r="A1717" s="98"/>
      <c r="B1717" s="45"/>
      <c r="C1717" s="45">
        <v>41272</v>
      </c>
      <c r="D1717" s="46" t="s">
        <v>20</v>
      </c>
      <c r="E1717" s="99"/>
      <c r="F1717" s="400"/>
    </row>
    <row r="1718" spans="1:6" ht="15">
      <c r="A1718" s="41">
        <v>413</v>
      </c>
      <c r="B1718" s="43"/>
      <c r="C1718" s="100"/>
      <c r="D1718" s="101" t="s">
        <v>21</v>
      </c>
      <c r="E1718" s="102">
        <f>SUM(E1719+E1724+E1727+E1728+E1729)</f>
        <v>33100</v>
      </c>
      <c r="F1718" s="400">
        <f>SUM(F1719+F1724+F1727+F1728+F1729)</f>
        <v>21759.260000000002</v>
      </c>
    </row>
    <row r="1719" spans="1:6" ht="15">
      <c r="A1719" s="41"/>
      <c r="B1719" s="92">
        <v>4131</v>
      </c>
      <c r="C1719" s="92"/>
      <c r="D1719" s="29" t="s">
        <v>22</v>
      </c>
      <c r="E1719" s="93">
        <f>SUM(E1720+E1721+E1722+E1723)</f>
        <v>14000</v>
      </c>
      <c r="F1719" s="400">
        <f>SUM(F1720+F1721+F1722+F1723)</f>
        <v>3751.98</v>
      </c>
    </row>
    <row r="1720" spans="1:6" ht="15">
      <c r="A1720" s="41"/>
      <c r="B1720" s="92"/>
      <c r="C1720" s="92">
        <v>41311</v>
      </c>
      <c r="D1720" s="29" t="s">
        <v>23</v>
      </c>
      <c r="E1720" s="93">
        <v>10000</v>
      </c>
      <c r="F1720" s="400">
        <v>3751.98</v>
      </c>
    </row>
    <row r="1721" spans="1:6" ht="15" hidden="1">
      <c r="A1721" s="41"/>
      <c r="B1721" s="92"/>
      <c r="C1721" s="92">
        <v>41312</v>
      </c>
      <c r="D1721" s="29" t="s">
        <v>24</v>
      </c>
      <c r="E1721" s="93">
        <v>0</v>
      </c>
      <c r="F1721" s="400">
        <v>0</v>
      </c>
    </row>
    <row r="1722" spans="1:6" ht="15">
      <c r="A1722" s="41"/>
      <c r="B1722" s="92"/>
      <c r="C1722" s="92">
        <v>41313</v>
      </c>
      <c r="D1722" s="29" t="s">
        <v>25</v>
      </c>
      <c r="E1722" s="93">
        <v>4000</v>
      </c>
      <c r="F1722" s="400">
        <v>0</v>
      </c>
    </row>
    <row r="1723" spans="1:6" ht="15" hidden="1">
      <c r="A1723" s="41"/>
      <c r="B1723" s="92"/>
      <c r="C1723" s="92">
        <v>41315</v>
      </c>
      <c r="D1723" s="29" t="s">
        <v>26</v>
      </c>
      <c r="E1723" s="93">
        <v>0</v>
      </c>
      <c r="F1723" s="400">
        <v>0</v>
      </c>
    </row>
    <row r="1724" spans="1:6" ht="15">
      <c r="A1724" s="41"/>
      <c r="B1724" s="92">
        <v>4133</v>
      </c>
      <c r="C1724" s="92"/>
      <c r="D1724" s="29" t="s">
        <v>27</v>
      </c>
      <c r="E1724" s="93">
        <f>SUM(E1725+E1726)</f>
        <v>1100</v>
      </c>
      <c r="F1724" s="400">
        <f>SUM(F1725+F1726)</f>
        <v>103.28</v>
      </c>
    </row>
    <row r="1725" spans="1:6" ht="15">
      <c r="A1725" s="41"/>
      <c r="B1725" s="92"/>
      <c r="C1725" s="92">
        <v>41331</v>
      </c>
      <c r="D1725" s="29" t="s">
        <v>28</v>
      </c>
      <c r="E1725" s="93">
        <v>100</v>
      </c>
      <c r="F1725" s="400">
        <v>0</v>
      </c>
    </row>
    <row r="1726" spans="1:6" ht="15">
      <c r="A1726" s="41"/>
      <c r="B1726" s="92"/>
      <c r="C1726" s="92">
        <v>41332</v>
      </c>
      <c r="D1726" s="29" t="s">
        <v>27</v>
      </c>
      <c r="E1726" s="93">
        <v>1000</v>
      </c>
      <c r="F1726" s="400">
        <v>103.28</v>
      </c>
    </row>
    <row r="1727" spans="1:6" ht="15" hidden="1">
      <c r="A1727" s="41"/>
      <c r="B1727" s="92">
        <v>4134</v>
      </c>
      <c r="C1727" s="92"/>
      <c r="D1727" s="29" t="s">
        <v>29</v>
      </c>
      <c r="E1727" s="93"/>
      <c r="F1727" s="400"/>
    </row>
    <row r="1728" spans="1:6" ht="15">
      <c r="A1728" s="41"/>
      <c r="B1728" s="92">
        <v>4135</v>
      </c>
      <c r="C1728" s="92"/>
      <c r="D1728" s="29" t="s">
        <v>30</v>
      </c>
      <c r="E1728" s="30">
        <v>17500</v>
      </c>
      <c r="F1728" s="400">
        <v>17500</v>
      </c>
    </row>
    <row r="1729" spans="1:6" ht="16.5" thickBot="1">
      <c r="A1729" s="98"/>
      <c r="B1729" s="45">
        <v>4139</v>
      </c>
      <c r="C1729" s="45"/>
      <c r="D1729" s="46" t="s">
        <v>31</v>
      </c>
      <c r="E1729" s="99">
        <v>500</v>
      </c>
      <c r="F1729" s="400">
        <v>404</v>
      </c>
    </row>
    <row r="1730" spans="1:6" ht="15">
      <c r="A1730" s="37">
        <v>414</v>
      </c>
      <c r="B1730" s="103"/>
      <c r="C1730" s="103"/>
      <c r="D1730" s="90" t="s">
        <v>32</v>
      </c>
      <c r="E1730" s="91">
        <f>SUM(E1731+E1732+E1733+E1736+E1737+E1738+E1739+E1740+E1741)</f>
        <v>72200</v>
      </c>
      <c r="F1730" s="400">
        <f>SUM(F1731+F1732+F1733+F1736+F1737+F1738+F1739+F1740+F1741)</f>
        <v>59524.3</v>
      </c>
    </row>
    <row r="1731" spans="1:6" ht="15">
      <c r="A1731" s="41"/>
      <c r="B1731" s="92">
        <v>4141</v>
      </c>
      <c r="C1731" s="92"/>
      <c r="D1731" s="92" t="s">
        <v>33</v>
      </c>
      <c r="E1731" s="93">
        <v>500</v>
      </c>
      <c r="F1731" s="400">
        <v>0</v>
      </c>
    </row>
    <row r="1732" spans="1:6" ht="15">
      <c r="A1732" s="41"/>
      <c r="B1732" s="92">
        <v>4142</v>
      </c>
      <c r="C1732" s="92"/>
      <c r="D1732" s="92" t="s">
        <v>34</v>
      </c>
      <c r="E1732" s="93">
        <v>3000</v>
      </c>
      <c r="F1732" s="400">
        <v>0</v>
      </c>
    </row>
    <row r="1733" spans="1:6" ht="15">
      <c r="A1733" s="41"/>
      <c r="B1733" s="92">
        <v>4143</v>
      </c>
      <c r="C1733" s="92"/>
      <c r="D1733" s="92" t="s">
        <v>35</v>
      </c>
      <c r="E1733" s="93">
        <f>SUM(E1734+E1735)</f>
        <v>18000</v>
      </c>
      <c r="F1733" s="400">
        <f>SUM(F1734+F1735)</f>
        <v>12447</v>
      </c>
    </row>
    <row r="1734" spans="1:6" ht="15">
      <c r="A1734" s="41"/>
      <c r="B1734" s="92"/>
      <c r="C1734" s="92">
        <v>41431</v>
      </c>
      <c r="D1734" s="92" t="s">
        <v>36</v>
      </c>
      <c r="E1734" s="93">
        <v>13000</v>
      </c>
      <c r="F1734" s="400">
        <v>10437</v>
      </c>
    </row>
    <row r="1735" spans="1:6" ht="15">
      <c r="A1735" s="41"/>
      <c r="B1735" s="92"/>
      <c r="C1735" s="92">
        <v>41432</v>
      </c>
      <c r="D1735" s="92" t="s">
        <v>37</v>
      </c>
      <c r="E1735" s="93">
        <v>5000</v>
      </c>
      <c r="F1735" s="400">
        <v>2010</v>
      </c>
    </row>
    <row r="1736" spans="1:6" ht="15" hidden="1">
      <c r="A1736" s="41"/>
      <c r="B1736" s="92">
        <v>4144</v>
      </c>
      <c r="C1736" s="92"/>
      <c r="D1736" s="29" t="s">
        <v>123</v>
      </c>
      <c r="E1736" s="93"/>
      <c r="F1736" s="400"/>
    </row>
    <row r="1737" spans="1:6" ht="15">
      <c r="A1737" s="41"/>
      <c r="B1737" s="92">
        <v>4145</v>
      </c>
      <c r="C1737" s="92"/>
      <c r="D1737" s="29" t="s">
        <v>39</v>
      </c>
      <c r="E1737" s="93">
        <v>200</v>
      </c>
      <c r="F1737" s="400">
        <v>0</v>
      </c>
    </row>
    <row r="1738" spans="1:6" ht="15" hidden="1">
      <c r="A1738" s="41"/>
      <c r="B1738" s="92">
        <v>4146</v>
      </c>
      <c r="C1738" s="92"/>
      <c r="D1738" s="29" t="s">
        <v>40</v>
      </c>
      <c r="E1738" s="93"/>
      <c r="F1738" s="400"/>
    </row>
    <row r="1739" spans="1:6" ht="15" hidden="1">
      <c r="A1739" s="41"/>
      <c r="B1739" s="92">
        <v>4147</v>
      </c>
      <c r="C1739" s="92"/>
      <c r="D1739" s="29" t="s">
        <v>41</v>
      </c>
      <c r="E1739" s="93"/>
      <c r="F1739" s="400"/>
    </row>
    <row r="1740" spans="1:6" ht="15">
      <c r="A1740" s="41"/>
      <c r="B1740" s="92">
        <v>4148</v>
      </c>
      <c r="C1740" s="92"/>
      <c r="D1740" s="29" t="s">
        <v>42</v>
      </c>
      <c r="E1740" s="93">
        <v>300</v>
      </c>
      <c r="F1740" s="400">
        <v>77.3</v>
      </c>
    </row>
    <row r="1741" spans="1:6" ht="15">
      <c r="A1741" s="41"/>
      <c r="B1741" s="92">
        <v>4149</v>
      </c>
      <c r="C1741" s="92"/>
      <c r="D1741" s="29" t="s">
        <v>43</v>
      </c>
      <c r="E1741" s="93">
        <f>SUM(E1742+E1743+E1744+E1745)</f>
        <v>50200</v>
      </c>
      <c r="F1741" s="400">
        <f>SUM(F1742+F1743+F1744+F1745)</f>
        <v>47000</v>
      </c>
    </row>
    <row r="1742" spans="1:6" ht="15">
      <c r="A1742" s="41"/>
      <c r="B1742" s="92"/>
      <c r="C1742" s="92">
        <v>41491</v>
      </c>
      <c r="D1742" s="29" t="s">
        <v>43</v>
      </c>
      <c r="E1742" s="30">
        <v>50000</v>
      </c>
      <c r="F1742" s="400">
        <v>47000</v>
      </c>
    </row>
    <row r="1743" spans="1:6" ht="16.5" thickBot="1">
      <c r="A1743" s="41"/>
      <c r="B1743" s="92"/>
      <c r="C1743" s="92">
        <v>41492</v>
      </c>
      <c r="D1743" s="29" t="s">
        <v>44</v>
      </c>
      <c r="E1743" s="30">
        <v>200</v>
      </c>
      <c r="F1743" s="400">
        <v>0</v>
      </c>
    </row>
    <row r="1744" spans="1:6" ht="16.5" hidden="1" thickBot="1">
      <c r="A1744" s="41"/>
      <c r="B1744" s="92"/>
      <c r="C1744" s="92">
        <v>41493</v>
      </c>
      <c r="D1744" s="29" t="s">
        <v>45</v>
      </c>
      <c r="E1744" s="30"/>
      <c r="F1744" s="400"/>
    </row>
    <row r="1745" spans="1:6" ht="16.5" hidden="1" thickBot="1">
      <c r="A1745" s="98"/>
      <c r="B1745" s="104"/>
      <c r="C1745" s="105">
        <v>41494</v>
      </c>
      <c r="D1745" s="106" t="s">
        <v>46</v>
      </c>
      <c r="E1745" s="128"/>
      <c r="F1745" s="400"/>
    </row>
    <row r="1746" spans="1:6" ht="15">
      <c r="A1746" s="37">
        <v>415</v>
      </c>
      <c r="B1746" s="96"/>
      <c r="C1746" s="97"/>
      <c r="D1746" s="90" t="s">
        <v>47</v>
      </c>
      <c r="E1746" s="21">
        <f>SUM(E1747+E1748+E1752)</f>
        <v>40000</v>
      </c>
      <c r="F1746" s="400">
        <f>SUM(F1747+F1748+F1752)</f>
        <v>3734.91</v>
      </c>
    </row>
    <row r="1747" spans="1:6" ht="15" hidden="1">
      <c r="A1747" s="41"/>
      <c r="B1747" s="92">
        <v>4151</v>
      </c>
      <c r="C1747" s="92"/>
      <c r="D1747" s="108" t="s">
        <v>48</v>
      </c>
      <c r="E1747" s="30"/>
      <c r="F1747" s="400"/>
    </row>
    <row r="1748" spans="1:6" ht="15">
      <c r="A1748" s="41"/>
      <c r="B1748" s="92">
        <v>4152</v>
      </c>
      <c r="C1748" s="92"/>
      <c r="D1748" s="108" t="s">
        <v>49</v>
      </c>
      <c r="E1748" s="30">
        <f>E1749+E1750+E1751</f>
        <v>30000</v>
      </c>
      <c r="F1748" s="400">
        <f>F1749+F1750+F1751</f>
        <v>934.91</v>
      </c>
    </row>
    <row r="1749" spans="1:6" ht="15">
      <c r="A1749" s="41"/>
      <c r="B1749" s="71"/>
      <c r="C1749" s="72"/>
      <c r="D1749" s="184" t="s">
        <v>49</v>
      </c>
      <c r="E1749" s="15">
        <v>5000</v>
      </c>
      <c r="F1749" s="400">
        <v>934.91</v>
      </c>
    </row>
    <row r="1750" spans="1:6" ht="15" hidden="1">
      <c r="A1750" s="41"/>
      <c r="B1750" s="71"/>
      <c r="C1750" s="72"/>
      <c r="D1750" s="184" t="s">
        <v>265</v>
      </c>
      <c r="E1750" s="15">
        <v>0</v>
      </c>
      <c r="F1750" s="400">
        <v>0</v>
      </c>
    </row>
    <row r="1751" spans="1:6" ht="15">
      <c r="A1751" s="41"/>
      <c r="B1751" s="71"/>
      <c r="C1751" s="72"/>
      <c r="D1751" s="184" t="s">
        <v>266</v>
      </c>
      <c r="E1751" s="15">
        <v>25000</v>
      </c>
      <c r="F1751" s="400">
        <v>0</v>
      </c>
    </row>
    <row r="1752" spans="1:7" ht="16.5" thickBot="1">
      <c r="A1752" s="98"/>
      <c r="B1752" s="45">
        <v>4153</v>
      </c>
      <c r="C1752" s="109"/>
      <c r="D1752" s="45" t="s">
        <v>50</v>
      </c>
      <c r="E1752" s="25">
        <v>10000</v>
      </c>
      <c r="F1752" s="400">
        <v>2800</v>
      </c>
      <c r="G1752" t="s">
        <v>306</v>
      </c>
    </row>
    <row r="1753" spans="1:6" ht="16.5" hidden="1" thickBot="1">
      <c r="A1753" s="37">
        <v>416</v>
      </c>
      <c r="B1753" s="110"/>
      <c r="C1753" s="110"/>
      <c r="D1753" s="90" t="s">
        <v>51</v>
      </c>
      <c r="E1753" s="21">
        <f>SUM(E1754)</f>
        <v>0</v>
      </c>
      <c r="F1753" s="400">
        <f>SUM(F1754)</f>
        <v>0</v>
      </c>
    </row>
    <row r="1754" spans="1:6" ht="16.5" hidden="1" thickBot="1">
      <c r="A1754" s="98"/>
      <c r="B1754" s="45">
        <v>4162</v>
      </c>
      <c r="C1754" s="45"/>
      <c r="D1754" s="46" t="s">
        <v>52</v>
      </c>
      <c r="E1754" s="25"/>
      <c r="F1754" s="400"/>
    </row>
    <row r="1755" spans="1:6" ht="16.5" hidden="1" thickBot="1">
      <c r="A1755" s="41">
        <v>417</v>
      </c>
      <c r="B1755" s="38"/>
      <c r="C1755" s="39"/>
      <c r="D1755" s="40" t="s">
        <v>53</v>
      </c>
      <c r="E1755" s="33">
        <f>SUM(E1756)</f>
        <v>0</v>
      </c>
      <c r="F1755" s="400">
        <f>SUM(F1756)</f>
        <v>0</v>
      </c>
    </row>
    <row r="1756" spans="1:6" ht="16.5" hidden="1" thickBot="1">
      <c r="A1756" s="41"/>
      <c r="B1756" s="42">
        <v>4171</v>
      </c>
      <c r="C1756" s="43"/>
      <c r="D1756" s="31" t="s">
        <v>54</v>
      </c>
      <c r="E1756" s="64"/>
      <c r="F1756" s="400"/>
    </row>
    <row r="1757" spans="1:6" ht="16.5" hidden="1" thickBot="1">
      <c r="A1757" s="37">
        <v>418</v>
      </c>
      <c r="B1757" s="110"/>
      <c r="C1757" s="39"/>
      <c r="D1757" s="90" t="s">
        <v>55</v>
      </c>
      <c r="E1757" s="21">
        <f>SUM(E1758)</f>
        <v>0</v>
      </c>
      <c r="F1757" s="400">
        <f>SUM(F1758)</f>
        <v>0</v>
      </c>
    </row>
    <row r="1758" spans="1:6" ht="16.5" hidden="1" thickBot="1">
      <c r="A1758" s="41"/>
      <c r="B1758" s="92">
        <v>4181</v>
      </c>
      <c r="C1758" s="112"/>
      <c r="D1758" s="113" t="s">
        <v>56</v>
      </c>
      <c r="E1758" s="30">
        <f>SUM(E1759+E1760)</f>
        <v>0</v>
      </c>
      <c r="F1758" s="400">
        <f>SUM(F1759+F1760)</f>
        <v>0</v>
      </c>
    </row>
    <row r="1759" spans="1:6" ht="16.5" hidden="1" thickBot="1">
      <c r="A1759" s="41"/>
      <c r="B1759" s="92"/>
      <c r="C1759" s="92">
        <v>41811</v>
      </c>
      <c r="D1759" s="29" t="s">
        <v>57</v>
      </c>
      <c r="E1759" s="30"/>
      <c r="F1759" s="400"/>
    </row>
    <row r="1760" spans="1:6" ht="16.5" hidden="1" thickBot="1">
      <c r="A1760" s="98"/>
      <c r="B1760" s="104"/>
      <c r="C1760" s="105">
        <v>41812</v>
      </c>
      <c r="D1760" s="106" t="s">
        <v>58</v>
      </c>
      <c r="E1760" s="128"/>
      <c r="F1760" s="400"/>
    </row>
    <row r="1761" spans="1:6" ht="15">
      <c r="A1761" s="37">
        <v>419</v>
      </c>
      <c r="B1761" s="96"/>
      <c r="C1761" s="97"/>
      <c r="D1761" s="90" t="s">
        <v>59</v>
      </c>
      <c r="E1761" s="21">
        <f>SUM(E1762+E1763+E1764+E1765+E1766+E1767+E1768)</f>
        <v>3500</v>
      </c>
      <c r="F1761" s="400">
        <f>SUM(F1762+F1763+F1764+F1765+F1766+F1767+F1768)</f>
        <v>2131.1</v>
      </c>
    </row>
    <row r="1762" spans="1:6" ht="15">
      <c r="A1762" s="41"/>
      <c r="B1762" s="92">
        <v>4191</v>
      </c>
      <c r="C1762" s="92"/>
      <c r="D1762" s="108" t="s">
        <v>60</v>
      </c>
      <c r="E1762" s="93">
        <v>1000</v>
      </c>
      <c r="F1762" s="400">
        <v>546</v>
      </c>
    </row>
    <row r="1763" spans="1:6" ht="15" hidden="1">
      <c r="A1763" s="41"/>
      <c r="B1763" s="92">
        <v>4192</v>
      </c>
      <c r="C1763" s="92"/>
      <c r="D1763" s="108" t="s">
        <v>61</v>
      </c>
      <c r="E1763" s="93"/>
      <c r="F1763" s="400"/>
    </row>
    <row r="1764" spans="1:6" ht="15" hidden="1">
      <c r="A1764" s="41"/>
      <c r="B1764" s="92">
        <v>4193</v>
      </c>
      <c r="C1764" s="92"/>
      <c r="D1764" s="108" t="s">
        <v>62</v>
      </c>
      <c r="E1764" s="93"/>
      <c r="F1764" s="400"/>
    </row>
    <row r="1765" spans="1:6" ht="15">
      <c r="A1765" s="41"/>
      <c r="B1765" s="92">
        <v>4194</v>
      </c>
      <c r="C1765" s="92"/>
      <c r="D1765" s="108" t="s">
        <v>63</v>
      </c>
      <c r="E1765" s="93">
        <v>2000</v>
      </c>
      <c r="F1765" s="400">
        <v>1585.1</v>
      </c>
    </row>
    <row r="1766" spans="1:6" ht="15" hidden="1">
      <c r="A1766" s="41"/>
      <c r="B1766" s="13">
        <v>4195</v>
      </c>
      <c r="C1766" s="13"/>
      <c r="D1766" s="34" t="s">
        <v>64</v>
      </c>
      <c r="E1766" s="93"/>
      <c r="F1766" s="400"/>
    </row>
    <row r="1767" spans="1:6" ht="15" hidden="1">
      <c r="A1767" s="41"/>
      <c r="B1767" s="92">
        <v>4196</v>
      </c>
      <c r="C1767" s="92"/>
      <c r="D1767" s="108" t="s">
        <v>124</v>
      </c>
      <c r="E1767" s="93"/>
      <c r="F1767" s="400"/>
    </row>
    <row r="1768" spans="1:6" ht="16.5" thickBot="1">
      <c r="A1768" s="98"/>
      <c r="B1768" s="45">
        <v>4199</v>
      </c>
      <c r="C1768" s="45"/>
      <c r="D1768" s="114" t="s">
        <v>66</v>
      </c>
      <c r="E1768" s="99">
        <v>500</v>
      </c>
      <c r="F1768" s="400">
        <v>0</v>
      </c>
    </row>
    <row r="1769" spans="1:6" ht="16.5" hidden="1" thickBot="1">
      <c r="A1769" s="378">
        <v>42</v>
      </c>
      <c r="B1769" s="52"/>
      <c r="C1769" s="52"/>
      <c r="D1769" s="53" t="s">
        <v>67</v>
      </c>
      <c r="E1769" s="54">
        <f>SUM(E1770)</f>
        <v>0</v>
      </c>
      <c r="F1769" s="400">
        <f>SUM(F1770)</f>
        <v>0</v>
      </c>
    </row>
    <row r="1770" spans="1:6" ht="16.5" hidden="1" thickBot="1">
      <c r="A1770" s="4">
        <v>421</v>
      </c>
      <c r="B1770" s="32"/>
      <c r="C1770" s="32"/>
      <c r="D1770" s="58" t="s">
        <v>68</v>
      </c>
      <c r="E1770" s="33">
        <f>SUM(E1771)</f>
        <v>0</v>
      </c>
      <c r="F1770" s="400">
        <f>SUM(F1771)</f>
        <v>0</v>
      </c>
    </row>
    <row r="1771" spans="1:6" ht="16.5" hidden="1" thickBot="1">
      <c r="A1771" s="9"/>
      <c r="B1771" s="13">
        <v>4215</v>
      </c>
      <c r="C1771" s="13"/>
      <c r="D1771" s="34" t="s">
        <v>69</v>
      </c>
      <c r="E1771" s="30"/>
      <c r="F1771" s="400"/>
    </row>
    <row r="1772" spans="1:6" ht="16.5" hidden="1" thickBot="1">
      <c r="A1772" s="9">
        <v>422</v>
      </c>
      <c r="B1772" s="10"/>
      <c r="C1772" s="75"/>
      <c r="D1772" s="145" t="s">
        <v>70</v>
      </c>
      <c r="E1772" s="56"/>
      <c r="F1772" s="400"/>
    </row>
    <row r="1773" spans="1:6" ht="16.5" hidden="1" thickBot="1">
      <c r="A1773" s="9"/>
      <c r="B1773" s="26">
        <v>4222</v>
      </c>
      <c r="C1773" s="27"/>
      <c r="D1773" s="118" t="s">
        <v>71</v>
      </c>
      <c r="E1773" s="64"/>
      <c r="F1773" s="400"/>
    </row>
    <row r="1774" spans="1:6" ht="32.25" hidden="1" thickBot="1">
      <c r="A1774" s="83">
        <v>43</v>
      </c>
      <c r="B1774" s="119"/>
      <c r="C1774" s="120"/>
      <c r="D1774" s="154" t="s">
        <v>131</v>
      </c>
      <c r="E1774" s="86">
        <f>SUM(E1775+E1791)</f>
        <v>0</v>
      </c>
      <c r="F1774" s="400">
        <f>SUM(F1775+F1791)</f>
        <v>0</v>
      </c>
    </row>
    <row r="1775" spans="1:6" ht="16.5" hidden="1" thickBot="1">
      <c r="A1775" s="37">
        <v>431</v>
      </c>
      <c r="B1775" s="96"/>
      <c r="C1775" s="97"/>
      <c r="D1775" s="122" t="s">
        <v>73</v>
      </c>
      <c r="E1775" s="89">
        <f>SUM(E1776+E1777+E1778+E1779+E1780+E1781+E1785)</f>
        <v>0</v>
      </c>
      <c r="F1775" s="400">
        <f>SUM(F1776+F1777+F1778+F1779+F1780+F1781+F1785)</f>
        <v>0</v>
      </c>
    </row>
    <row r="1776" spans="1:6" ht="16.5" hidden="1" thickBot="1">
      <c r="A1776" s="41"/>
      <c r="B1776" s="92">
        <v>4312</v>
      </c>
      <c r="C1776" s="123"/>
      <c r="D1776" s="124" t="s">
        <v>74</v>
      </c>
      <c r="E1776" s="125"/>
      <c r="F1776" s="400"/>
    </row>
    <row r="1777" spans="1:6" ht="16.5" hidden="1" thickBot="1">
      <c r="A1777" s="41"/>
      <c r="B1777" s="92">
        <v>4313</v>
      </c>
      <c r="C1777" s="92"/>
      <c r="D1777" s="124" t="s">
        <v>75</v>
      </c>
      <c r="E1777" s="93"/>
      <c r="F1777" s="400"/>
    </row>
    <row r="1778" spans="1:6" ht="16.5" hidden="1" thickBot="1">
      <c r="A1778" s="41"/>
      <c r="B1778" s="92">
        <v>4314</v>
      </c>
      <c r="C1778" s="92"/>
      <c r="D1778" s="124" t="s">
        <v>76</v>
      </c>
      <c r="E1778" s="93"/>
      <c r="F1778" s="400"/>
    </row>
    <row r="1779" spans="1:6" ht="16.5" hidden="1" thickBot="1">
      <c r="A1779" s="41"/>
      <c r="B1779" s="92">
        <v>4315</v>
      </c>
      <c r="C1779" s="126"/>
      <c r="D1779" s="127" t="s">
        <v>77</v>
      </c>
      <c r="E1779" s="93"/>
      <c r="F1779" s="400"/>
    </row>
    <row r="1780" spans="1:6" ht="16.5" hidden="1" thickBot="1">
      <c r="A1780" s="41"/>
      <c r="B1780" s="92">
        <v>4316</v>
      </c>
      <c r="C1780" s="92"/>
      <c r="D1780" s="92" t="s">
        <v>78</v>
      </c>
      <c r="E1780" s="93"/>
      <c r="F1780" s="400"/>
    </row>
    <row r="1781" spans="1:6" ht="16.5" hidden="1" thickBot="1">
      <c r="A1781" s="41"/>
      <c r="B1781" s="92">
        <v>4318</v>
      </c>
      <c r="C1781" s="92"/>
      <c r="D1781" s="92" t="s">
        <v>79</v>
      </c>
      <c r="E1781" s="93">
        <f>SUM(E1782+E1783+E1784)</f>
        <v>0</v>
      </c>
      <c r="F1781" s="400">
        <f>SUM(F1782+F1783+F1784)</f>
        <v>0</v>
      </c>
    </row>
    <row r="1782" spans="1:6" ht="16.5" hidden="1" thickBot="1">
      <c r="A1782" s="41"/>
      <c r="B1782" s="71"/>
      <c r="C1782" s="71">
        <v>43181</v>
      </c>
      <c r="D1782" s="92" t="s">
        <v>79</v>
      </c>
      <c r="E1782" s="95"/>
      <c r="F1782" s="400"/>
    </row>
    <row r="1783" spans="1:6" ht="16.5" hidden="1" thickBot="1">
      <c r="A1783" s="41"/>
      <c r="B1783" s="71"/>
      <c r="C1783" s="71">
        <v>43182</v>
      </c>
      <c r="D1783" s="71" t="s">
        <v>80</v>
      </c>
      <c r="E1783" s="95"/>
      <c r="F1783" s="400"/>
    </row>
    <row r="1784" spans="1:6" ht="16.5" hidden="1" thickBot="1">
      <c r="A1784" s="41"/>
      <c r="B1784" s="71"/>
      <c r="C1784" s="71">
        <v>43183</v>
      </c>
      <c r="D1784" s="71" t="s">
        <v>81</v>
      </c>
      <c r="E1784" s="95"/>
      <c r="F1784" s="400"/>
    </row>
    <row r="1785" spans="1:6" ht="16.5" hidden="1" thickBot="1">
      <c r="A1785" s="41"/>
      <c r="B1785" s="92">
        <v>4319</v>
      </c>
      <c r="C1785" s="92"/>
      <c r="D1785" s="92" t="s">
        <v>82</v>
      </c>
      <c r="E1785" s="93">
        <f>SUM(E1786+E1787+E1788+E1789+E1790)</f>
        <v>0</v>
      </c>
      <c r="F1785" s="400">
        <f>SUM(F1786+F1787+F1788+F1789+F1790)</f>
        <v>0</v>
      </c>
    </row>
    <row r="1786" spans="1:6" ht="16.5" hidden="1" thickBot="1">
      <c r="A1786" s="9"/>
      <c r="B1786" s="16"/>
      <c r="C1786" s="16">
        <v>43191</v>
      </c>
      <c r="D1786" s="16" t="s">
        <v>83</v>
      </c>
      <c r="E1786" s="30"/>
      <c r="F1786" s="400"/>
    </row>
    <row r="1787" spans="1:6" ht="16.5" hidden="1" thickBot="1">
      <c r="A1787" s="9"/>
      <c r="B1787" s="16"/>
      <c r="C1787" s="16">
        <v>43192</v>
      </c>
      <c r="D1787" s="16" t="s">
        <v>84</v>
      </c>
      <c r="E1787" s="30"/>
      <c r="F1787" s="400"/>
    </row>
    <row r="1788" spans="1:6" ht="16.5" hidden="1" thickBot="1">
      <c r="A1788" s="9"/>
      <c r="B1788" s="16"/>
      <c r="C1788" s="16">
        <v>43193</v>
      </c>
      <c r="D1788" s="16" t="s">
        <v>85</v>
      </c>
      <c r="E1788" s="30"/>
      <c r="F1788" s="400"/>
    </row>
    <row r="1789" spans="1:6" ht="16.5" hidden="1" thickBot="1">
      <c r="A1789" s="9"/>
      <c r="B1789" s="13"/>
      <c r="C1789" s="16">
        <v>43194</v>
      </c>
      <c r="D1789" s="13" t="s">
        <v>86</v>
      </c>
      <c r="E1789" s="30"/>
      <c r="F1789" s="400"/>
    </row>
    <row r="1790" spans="1:6" ht="16.5" hidden="1" thickBot="1">
      <c r="A1790" s="22"/>
      <c r="B1790" s="48"/>
      <c r="C1790" s="23">
        <v>43195</v>
      </c>
      <c r="D1790" s="48" t="s">
        <v>87</v>
      </c>
      <c r="E1790" s="128"/>
      <c r="F1790" s="400"/>
    </row>
    <row r="1791" spans="1:6" ht="16.5" hidden="1" thickBot="1">
      <c r="A1791" s="37">
        <v>432</v>
      </c>
      <c r="B1791" s="96"/>
      <c r="C1791" s="97"/>
      <c r="D1791" s="129" t="s">
        <v>88</v>
      </c>
      <c r="E1791" s="89">
        <f>SUM(E1792)</f>
        <v>0</v>
      </c>
      <c r="F1791" s="400">
        <f>SUM(F1792)</f>
        <v>0</v>
      </c>
    </row>
    <row r="1792" spans="1:6" ht="16.5" hidden="1" thickBot="1">
      <c r="A1792" s="41"/>
      <c r="B1792" s="92">
        <v>4326</v>
      </c>
      <c r="C1792" s="92"/>
      <c r="D1792" s="92" t="s">
        <v>89</v>
      </c>
      <c r="E1792" s="130">
        <f>SUM(E1793+E1794+E1795+E1796+E1797+E1798+E1799+E1800)</f>
        <v>0</v>
      </c>
      <c r="F1792" s="400">
        <f>SUM(F1793+F1794+F1795+F1796+F1797+F1798+F1799+F1800)</f>
        <v>0</v>
      </c>
    </row>
    <row r="1793" spans="1:6" ht="16.5" hidden="1" thickBot="1">
      <c r="A1793" s="41"/>
      <c r="B1793" s="92"/>
      <c r="C1793" s="92">
        <v>43261</v>
      </c>
      <c r="D1793" s="29" t="s">
        <v>90</v>
      </c>
      <c r="E1793" s="131"/>
      <c r="F1793" s="400"/>
    </row>
    <row r="1794" spans="1:6" ht="16.5" hidden="1" thickBot="1">
      <c r="A1794" s="41"/>
      <c r="B1794" s="92"/>
      <c r="C1794" s="92">
        <v>43262</v>
      </c>
      <c r="D1794" s="92" t="s">
        <v>91</v>
      </c>
      <c r="E1794" s="130"/>
      <c r="F1794" s="400"/>
    </row>
    <row r="1795" spans="1:6" ht="16.5" hidden="1" thickBot="1">
      <c r="A1795" s="41"/>
      <c r="B1795" s="92"/>
      <c r="C1795" s="92">
        <v>43263</v>
      </c>
      <c r="D1795" s="92" t="s">
        <v>92</v>
      </c>
      <c r="E1795" s="130"/>
      <c r="F1795" s="400"/>
    </row>
    <row r="1796" spans="1:6" ht="16.5" hidden="1" thickBot="1">
      <c r="A1796" s="41"/>
      <c r="B1796" s="92"/>
      <c r="C1796" s="92">
        <v>43264</v>
      </c>
      <c r="D1796" s="92" t="s">
        <v>93</v>
      </c>
      <c r="E1796" s="130"/>
      <c r="F1796" s="400"/>
    </row>
    <row r="1797" spans="1:6" ht="16.5" hidden="1" thickBot="1">
      <c r="A1797" s="41"/>
      <c r="B1797" s="92"/>
      <c r="C1797" s="92">
        <v>43265</v>
      </c>
      <c r="D1797" s="124" t="s">
        <v>94</v>
      </c>
      <c r="E1797" s="130"/>
      <c r="F1797" s="400"/>
    </row>
    <row r="1798" spans="1:6" ht="16.5" hidden="1" thickBot="1">
      <c r="A1798" s="41"/>
      <c r="B1798" s="92"/>
      <c r="C1798" s="92">
        <v>43266</v>
      </c>
      <c r="D1798" s="92" t="s">
        <v>95</v>
      </c>
      <c r="E1798" s="130"/>
      <c r="F1798" s="400"/>
    </row>
    <row r="1799" spans="1:6" ht="16.5" hidden="1" thickBot="1">
      <c r="A1799" s="41"/>
      <c r="B1799" s="71"/>
      <c r="C1799" s="71">
        <v>43267</v>
      </c>
      <c r="D1799" s="71" t="s">
        <v>96</v>
      </c>
      <c r="E1799" s="132"/>
      <c r="F1799" s="400"/>
    </row>
    <row r="1800" spans="1:6" ht="16.5" hidden="1" thickBot="1">
      <c r="A1800" s="133"/>
      <c r="B1800" s="92"/>
      <c r="C1800" s="92">
        <v>43268</v>
      </c>
      <c r="D1800" s="92" t="s">
        <v>97</v>
      </c>
      <c r="E1800" s="93"/>
      <c r="F1800" s="400"/>
    </row>
    <row r="1801" spans="1:6" ht="16.5" hidden="1" thickBot="1">
      <c r="A1801" s="98"/>
      <c r="B1801" s="104"/>
      <c r="C1801" s="105">
        <v>43269</v>
      </c>
      <c r="D1801" s="104" t="s">
        <v>98</v>
      </c>
      <c r="E1801" s="107"/>
      <c r="F1801" s="400"/>
    </row>
    <row r="1802" spans="1:6" ht="16.5" thickBot="1">
      <c r="A1802" s="83">
        <v>44</v>
      </c>
      <c r="B1802" s="119"/>
      <c r="C1802" s="120"/>
      <c r="D1802" s="134" t="s">
        <v>99</v>
      </c>
      <c r="E1802" s="86">
        <f>SUM(E1803)</f>
        <v>2000</v>
      </c>
      <c r="F1802" s="400">
        <f>SUM(F1803)</f>
        <v>0</v>
      </c>
    </row>
    <row r="1803" spans="1:6" ht="15">
      <c r="A1803" s="37">
        <v>441</v>
      </c>
      <c r="B1803" s="96"/>
      <c r="C1803" s="97"/>
      <c r="D1803" s="40" t="s">
        <v>100</v>
      </c>
      <c r="E1803" s="91">
        <f>SUM(E1804+E1805+E1814+E1815+E1816)</f>
        <v>2000</v>
      </c>
      <c r="F1803" s="282">
        <f>SUM(F1804+F1805+F1814+F1815+F1816)</f>
        <v>0</v>
      </c>
    </row>
    <row r="1804" spans="1:6" ht="15" hidden="1">
      <c r="A1804" s="41"/>
      <c r="B1804" s="92">
        <v>4411</v>
      </c>
      <c r="C1804" s="92"/>
      <c r="D1804" s="92" t="s">
        <v>101</v>
      </c>
      <c r="E1804" s="130"/>
      <c r="F1804" s="282"/>
    </row>
    <row r="1805" spans="1:6" ht="15" hidden="1">
      <c r="A1805" s="41"/>
      <c r="B1805" s="92">
        <v>4412</v>
      </c>
      <c r="C1805" s="92"/>
      <c r="D1805" s="29" t="s">
        <v>102</v>
      </c>
      <c r="E1805" s="131">
        <f>SUM(E1806+E1807+E1808+E1809+E1810+E1811+E1812+E1813)</f>
        <v>0</v>
      </c>
      <c r="F1805" s="282">
        <f>SUM(F1806+F1807+F1808+F1809+F1810+F1811+F1812+F1813)</f>
        <v>0</v>
      </c>
    </row>
    <row r="1806" spans="1:6" ht="15" hidden="1">
      <c r="A1806" s="41"/>
      <c r="B1806" s="92"/>
      <c r="C1806" s="92">
        <v>44121</v>
      </c>
      <c r="D1806" s="92" t="s">
        <v>103</v>
      </c>
      <c r="E1806" s="130"/>
      <c r="F1806" s="282"/>
    </row>
    <row r="1807" spans="1:6" ht="15" hidden="1">
      <c r="A1807" s="41"/>
      <c r="B1807" s="92"/>
      <c r="C1807" s="92">
        <v>44122</v>
      </c>
      <c r="D1807" s="29" t="s">
        <v>104</v>
      </c>
      <c r="E1807" s="131"/>
      <c r="F1807" s="282"/>
    </row>
    <row r="1808" spans="1:6" ht="15" hidden="1">
      <c r="A1808" s="41"/>
      <c r="B1808" s="92"/>
      <c r="C1808" s="92">
        <v>44123</v>
      </c>
      <c r="D1808" s="92" t="s">
        <v>105</v>
      </c>
      <c r="E1808" s="130"/>
      <c r="F1808" s="282"/>
    </row>
    <row r="1809" spans="1:6" ht="15" hidden="1">
      <c r="A1809" s="41"/>
      <c r="B1809" s="92"/>
      <c r="C1809" s="92">
        <v>44124</v>
      </c>
      <c r="D1809" s="92" t="s">
        <v>106</v>
      </c>
      <c r="E1809" s="130"/>
      <c r="F1809" s="282"/>
    </row>
    <row r="1810" spans="1:6" ht="15" hidden="1">
      <c r="A1810" s="41"/>
      <c r="B1810" s="92"/>
      <c r="C1810" s="92">
        <v>44125</v>
      </c>
      <c r="D1810" s="92" t="s">
        <v>107</v>
      </c>
      <c r="E1810" s="130"/>
      <c r="F1810" s="282"/>
    </row>
    <row r="1811" spans="1:6" ht="15" hidden="1">
      <c r="A1811" s="41"/>
      <c r="B1811" s="92"/>
      <c r="C1811" s="92">
        <v>44126</v>
      </c>
      <c r="D1811" s="92" t="s">
        <v>108</v>
      </c>
      <c r="E1811" s="130"/>
      <c r="F1811" s="282"/>
    </row>
    <row r="1812" spans="1:6" ht="15" hidden="1">
      <c r="A1812" s="41"/>
      <c r="B1812" s="92"/>
      <c r="C1812" s="92">
        <v>44127</v>
      </c>
      <c r="D1812" s="92" t="s">
        <v>109</v>
      </c>
      <c r="E1812" s="130"/>
      <c r="F1812" s="282"/>
    </row>
    <row r="1813" spans="1:6" ht="15" hidden="1">
      <c r="A1813" s="41"/>
      <c r="B1813" s="92"/>
      <c r="C1813" s="92">
        <v>44128</v>
      </c>
      <c r="D1813" s="92" t="s">
        <v>66</v>
      </c>
      <c r="E1813" s="130"/>
      <c r="F1813" s="282"/>
    </row>
    <row r="1814" spans="1:6" ht="15" hidden="1">
      <c r="A1814" s="41"/>
      <c r="B1814" s="92">
        <v>4413</v>
      </c>
      <c r="C1814" s="92"/>
      <c r="D1814" s="92" t="s">
        <v>110</v>
      </c>
      <c r="E1814" s="130"/>
      <c r="F1814" s="282"/>
    </row>
    <row r="1815" spans="1:6" ht="16.5" thickBot="1">
      <c r="A1815" s="98"/>
      <c r="B1815" s="45">
        <v>4415</v>
      </c>
      <c r="C1815" s="45"/>
      <c r="D1815" s="45" t="s">
        <v>111</v>
      </c>
      <c r="E1815" s="144">
        <v>2000</v>
      </c>
      <c r="F1815" s="282">
        <v>0</v>
      </c>
    </row>
    <row r="1816" spans="1:6" ht="16.5" hidden="1" thickBot="1">
      <c r="A1816" s="98"/>
      <c r="B1816" s="104">
        <v>4416</v>
      </c>
      <c r="C1816" s="104"/>
      <c r="D1816" s="104" t="s">
        <v>112</v>
      </c>
      <c r="E1816" s="290"/>
      <c r="F1816" s="282"/>
    </row>
    <row r="1817" spans="1:6" ht="15" hidden="1">
      <c r="A1817" s="246">
        <v>45</v>
      </c>
      <c r="B1817" s="247"/>
      <c r="C1817" s="247"/>
      <c r="D1817" s="248" t="s">
        <v>234</v>
      </c>
      <c r="E1817" s="292"/>
      <c r="F1817" s="282"/>
    </row>
    <row r="1818" spans="1:6" ht="15" hidden="1">
      <c r="A1818" s="246">
        <v>451</v>
      </c>
      <c r="B1818" s="247"/>
      <c r="C1818" s="247"/>
      <c r="D1818" s="250" t="s">
        <v>242</v>
      </c>
      <c r="E1818" s="292"/>
      <c r="F1818" s="282"/>
    </row>
    <row r="1819" spans="1:6" ht="15" hidden="1">
      <c r="A1819" s="251"/>
      <c r="B1819" s="13">
        <v>4511</v>
      </c>
      <c r="C1819" s="13"/>
      <c r="D1819" s="13" t="s">
        <v>289</v>
      </c>
      <c r="E1819" s="291"/>
      <c r="F1819" s="282"/>
    </row>
    <row r="1820" spans="1:6" ht="15" hidden="1">
      <c r="A1820" s="251"/>
      <c r="B1820" s="13">
        <v>4512</v>
      </c>
      <c r="C1820" s="13"/>
      <c r="D1820" s="13" t="s">
        <v>290</v>
      </c>
      <c r="E1820" s="291"/>
      <c r="F1820" s="282"/>
    </row>
    <row r="1821" spans="1:6" ht="15" hidden="1">
      <c r="A1821" s="251"/>
      <c r="B1821" s="13">
        <v>4513</v>
      </c>
      <c r="C1821" s="13"/>
      <c r="D1821" s="13" t="s">
        <v>291</v>
      </c>
      <c r="E1821" s="291"/>
      <c r="F1821" s="282"/>
    </row>
    <row r="1822" spans="1:6" ht="15" hidden="1">
      <c r="A1822" s="251"/>
      <c r="B1822" s="13">
        <v>4515</v>
      </c>
      <c r="C1822" s="13"/>
      <c r="D1822" s="13" t="s">
        <v>292</v>
      </c>
      <c r="E1822" s="291"/>
      <c r="F1822" s="282"/>
    </row>
    <row r="1823" spans="1:6" ht="16.5" hidden="1" thickBot="1">
      <c r="A1823" s="83">
        <v>46</v>
      </c>
      <c r="B1823" s="119"/>
      <c r="C1823" s="119"/>
      <c r="D1823" s="134" t="s">
        <v>113</v>
      </c>
      <c r="E1823" s="284">
        <f>SUM(E1824+E1826+E1828)</f>
        <v>0</v>
      </c>
      <c r="F1823" s="282"/>
    </row>
    <row r="1824" spans="1:6" ht="15" hidden="1">
      <c r="A1824" s="41">
        <v>461</v>
      </c>
      <c r="B1824" s="112"/>
      <c r="C1824" s="112"/>
      <c r="D1824" s="101" t="s">
        <v>114</v>
      </c>
      <c r="E1824" s="287">
        <f>SUM(E1825)</f>
        <v>0</v>
      </c>
      <c r="F1824" s="282"/>
    </row>
    <row r="1825" spans="1:6" ht="16.5" hidden="1" thickBot="1">
      <c r="A1825" s="98"/>
      <c r="B1825" s="45">
        <v>4611</v>
      </c>
      <c r="C1825" s="109"/>
      <c r="D1825" s="45" t="s">
        <v>115</v>
      </c>
      <c r="E1825" s="286"/>
      <c r="F1825" s="282"/>
    </row>
    <row r="1826" spans="1:6" ht="15" hidden="1">
      <c r="A1826" s="4">
        <v>462</v>
      </c>
      <c r="B1826" s="32"/>
      <c r="C1826" s="136"/>
      <c r="D1826" s="28" t="s">
        <v>116</v>
      </c>
      <c r="E1826" s="281">
        <f>E1827</f>
        <v>0</v>
      </c>
      <c r="F1826" s="282"/>
    </row>
    <row r="1827" spans="1:6" ht="16.5" hidden="1" thickBot="1">
      <c r="A1827" s="22"/>
      <c r="B1827" s="48">
        <v>4621</v>
      </c>
      <c r="C1827" s="49"/>
      <c r="D1827" s="48" t="s">
        <v>117</v>
      </c>
      <c r="E1827" s="214"/>
      <c r="F1827" s="282"/>
    </row>
    <row r="1828" spans="1:6" ht="15" hidden="1">
      <c r="A1828" s="41">
        <v>463</v>
      </c>
      <c r="B1828" s="43"/>
      <c r="C1828" s="100"/>
      <c r="D1828" s="101" t="s">
        <v>118</v>
      </c>
      <c r="E1828" s="288">
        <f>SUM(E1829)</f>
        <v>0</v>
      </c>
      <c r="F1828" s="282"/>
    </row>
    <row r="1829" spans="1:6" ht="15" hidden="1">
      <c r="A1829" s="41"/>
      <c r="B1829" s="71">
        <v>4630</v>
      </c>
      <c r="C1829" s="71"/>
      <c r="D1829" s="94" t="s">
        <v>118</v>
      </c>
      <c r="E1829" s="285"/>
      <c r="F1829" s="282"/>
    </row>
    <row r="1830" spans="1:6" ht="16.5" hidden="1" thickBot="1">
      <c r="A1830" s="83">
        <v>47</v>
      </c>
      <c r="B1830" s="119"/>
      <c r="C1830" s="120"/>
      <c r="D1830" s="134" t="s">
        <v>119</v>
      </c>
      <c r="E1830" s="284">
        <f>SUM(E1831+E1832)</f>
        <v>0</v>
      </c>
      <c r="F1830" s="283"/>
    </row>
    <row r="1831" spans="1:5" ht="15" hidden="1">
      <c r="A1831" s="41"/>
      <c r="B1831" s="112">
        <v>471</v>
      </c>
      <c r="C1831" s="112"/>
      <c r="D1831" s="113" t="s">
        <v>120</v>
      </c>
      <c r="E1831" s="153"/>
    </row>
    <row r="1832" spans="1:5" ht="16.5" hidden="1" thickBot="1">
      <c r="A1832" s="98"/>
      <c r="B1832" s="45">
        <v>472</v>
      </c>
      <c r="C1832" s="45"/>
      <c r="D1832" s="46" t="s">
        <v>121</v>
      </c>
      <c r="E1832" s="99"/>
    </row>
    <row r="1833" spans="1:5" ht="15">
      <c r="A1833" s="139"/>
      <c r="B1833" s="100"/>
      <c r="C1833" s="100"/>
      <c r="D1833" s="140"/>
      <c r="E1833" s="141"/>
    </row>
    <row r="1834" spans="1:5" ht="15">
      <c r="A1834" s="139"/>
      <c r="B1834" s="100"/>
      <c r="C1834" s="100"/>
      <c r="D1834" s="140"/>
      <c r="E1834" s="141"/>
    </row>
    <row r="1835" spans="1:5" ht="15">
      <c r="A1835" s="139"/>
      <c r="B1835" s="100"/>
      <c r="C1835" s="100"/>
      <c r="D1835" s="140"/>
      <c r="E1835" s="141"/>
    </row>
    <row r="1836" spans="1:5" ht="15">
      <c r="A1836" s="139"/>
      <c r="B1836" s="100"/>
      <c r="C1836" s="100"/>
      <c r="D1836" s="140"/>
      <c r="E1836" s="141"/>
    </row>
    <row r="1837" spans="1:5" ht="15">
      <c r="A1837" s="139"/>
      <c r="B1837" s="100"/>
      <c r="C1837" s="100"/>
      <c r="D1837" s="140"/>
      <c r="E1837" s="141"/>
    </row>
    <row r="1838" spans="1:5" ht="15">
      <c r="A1838" s="139"/>
      <c r="B1838" s="100"/>
      <c r="C1838" s="100"/>
      <c r="D1838" s="140"/>
      <c r="E1838" s="141"/>
    </row>
    <row r="1839" spans="1:5" ht="15">
      <c r="A1839" s="139"/>
      <c r="B1839" s="100"/>
      <c r="C1839" s="100"/>
      <c r="D1839" s="140"/>
      <c r="E1839" s="141"/>
    </row>
    <row r="1840" spans="1:5" ht="15">
      <c r="A1840" s="139"/>
      <c r="B1840" s="100"/>
      <c r="C1840" s="100"/>
      <c r="D1840" s="140"/>
      <c r="E1840" s="141"/>
    </row>
    <row r="1841" spans="1:5" ht="16.5" thickBot="1">
      <c r="A1841" s="139"/>
      <c r="B1841" s="100"/>
      <c r="C1841" s="100"/>
      <c r="D1841" s="140"/>
      <c r="E1841" s="141"/>
    </row>
    <row r="1842" spans="1:6" ht="16.5" thickBot="1">
      <c r="A1842" s="440" t="s">
        <v>169</v>
      </c>
      <c r="B1842" s="470" t="s">
        <v>4</v>
      </c>
      <c r="C1842" s="471"/>
      <c r="D1842" s="471"/>
      <c r="E1842" s="472"/>
      <c r="F1842" s="385"/>
    </row>
    <row r="1843" spans="1:6" ht="16.5" thickBot="1">
      <c r="A1843" s="470" t="s">
        <v>7</v>
      </c>
      <c r="B1843" s="471"/>
      <c r="C1843" s="472"/>
      <c r="D1843" s="416" t="s">
        <v>6</v>
      </c>
      <c r="E1843" s="417" t="s">
        <v>314</v>
      </c>
      <c r="F1843" s="399" t="s">
        <v>282</v>
      </c>
    </row>
    <row r="1844" spans="1:6" ht="16.5" thickBot="1">
      <c r="A1844" s="422">
        <v>4</v>
      </c>
      <c r="B1844" s="423"/>
      <c r="C1844" s="423"/>
      <c r="D1844" s="424" t="s">
        <v>8</v>
      </c>
      <c r="E1844" s="441">
        <f>SUM(E1845+E1906+E1911+E1939+E1962+E1969)</f>
        <v>482300</v>
      </c>
      <c r="F1844" s="400">
        <f>SUM(F1845+F1906+F1911+F1939+F1962+F1969)</f>
        <v>176955.14</v>
      </c>
    </row>
    <row r="1845" spans="1:6" ht="16.5" thickBot="1">
      <c r="A1845" s="37">
        <v>41</v>
      </c>
      <c r="B1845" s="87"/>
      <c r="C1845" s="87"/>
      <c r="D1845" s="88" t="s">
        <v>9</v>
      </c>
      <c r="E1845" s="89">
        <f>SUM(E1846+E1852+E1858+E1870+E1886+E1890+E1894+E1892+E1898)</f>
        <v>361300</v>
      </c>
      <c r="F1845" s="400">
        <f>SUM(F1846+F1852+F1858+F1870+F1886+F1890+F1894+F1892+F1898)</f>
        <v>176955.14</v>
      </c>
    </row>
    <row r="1846" spans="1:6" ht="15">
      <c r="A1846" s="37">
        <v>411</v>
      </c>
      <c r="B1846" s="39"/>
      <c r="C1846" s="39"/>
      <c r="D1846" s="90" t="s">
        <v>10</v>
      </c>
      <c r="E1846" s="91">
        <f>SUM(E1847+E1848+E1849+E1850+E1851)</f>
        <v>317500</v>
      </c>
      <c r="F1846" s="400">
        <f>SUM(F1847+F1848+F1849+F1850+F1851)</f>
        <v>149038.82</v>
      </c>
    </row>
    <row r="1847" spans="1:6" ht="15">
      <c r="A1847" s="41"/>
      <c r="B1847" s="92">
        <v>4111</v>
      </c>
      <c r="C1847" s="92"/>
      <c r="D1847" s="29" t="s">
        <v>11</v>
      </c>
      <c r="E1847" s="93">
        <v>193000</v>
      </c>
      <c r="F1847" s="400">
        <v>149004.63</v>
      </c>
    </row>
    <row r="1848" spans="1:6" ht="15">
      <c r="A1848" s="41"/>
      <c r="B1848" s="92">
        <v>4112</v>
      </c>
      <c r="C1848" s="92"/>
      <c r="D1848" s="29" t="s">
        <v>12</v>
      </c>
      <c r="E1848" s="93">
        <v>25800</v>
      </c>
      <c r="F1848" s="400">
        <v>30.26</v>
      </c>
    </row>
    <row r="1849" spans="1:6" ht="15">
      <c r="A1849" s="41"/>
      <c r="B1849" s="92">
        <v>4113</v>
      </c>
      <c r="C1849" s="92"/>
      <c r="D1849" s="29" t="s">
        <v>13</v>
      </c>
      <c r="E1849" s="93">
        <v>68700</v>
      </c>
      <c r="F1849" s="400">
        <v>0</v>
      </c>
    </row>
    <row r="1850" spans="1:6" ht="15">
      <c r="A1850" s="41"/>
      <c r="B1850" s="92">
        <v>4114</v>
      </c>
      <c r="C1850" s="92"/>
      <c r="D1850" s="29" t="s">
        <v>14</v>
      </c>
      <c r="E1850" s="93">
        <v>26700</v>
      </c>
      <c r="F1850" s="400">
        <v>0</v>
      </c>
    </row>
    <row r="1851" spans="1:6" ht="16.5" thickBot="1">
      <c r="A1851" s="41"/>
      <c r="B1851" s="71">
        <v>4115</v>
      </c>
      <c r="C1851" s="71"/>
      <c r="D1851" s="94" t="s">
        <v>15</v>
      </c>
      <c r="E1851" s="95">
        <v>3300</v>
      </c>
      <c r="F1851" s="400">
        <v>3.93</v>
      </c>
    </row>
    <row r="1852" spans="1:6" ht="15">
      <c r="A1852" s="37">
        <v>412</v>
      </c>
      <c r="B1852" s="96"/>
      <c r="C1852" s="97"/>
      <c r="D1852" s="90" t="s">
        <v>16</v>
      </c>
      <c r="E1852" s="89">
        <f>SUM(E1853+E1854+E1855)</f>
        <v>16000</v>
      </c>
      <c r="F1852" s="400">
        <f>SUM(F1853+F1854+F1855)</f>
        <v>11540.4</v>
      </c>
    </row>
    <row r="1853" spans="1:6" ht="15" hidden="1">
      <c r="A1853" s="41"/>
      <c r="B1853" s="92">
        <v>4125</v>
      </c>
      <c r="C1853" s="92"/>
      <c r="D1853" s="29" t="s">
        <v>17</v>
      </c>
      <c r="E1853" s="93"/>
      <c r="F1853" s="400"/>
    </row>
    <row r="1854" spans="1:6" ht="15" hidden="1">
      <c r="A1854" s="41"/>
      <c r="B1854" s="92">
        <v>4126</v>
      </c>
      <c r="C1854" s="92"/>
      <c r="D1854" s="29" t="s">
        <v>18</v>
      </c>
      <c r="E1854" s="93"/>
      <c r="F1854" s="400"/>
    </row>
    <row r="1855" spans="1:6" ht="15">
      <c r="A1855" s="41"/>
      <c r="B1855" s="92">
        <v>4127</v>
      </c>
      <c r="C1855" s="92"/>
      <c r="D1855" s="29" t="s">
        <v>19</v>
      </c>
      <c r="E1855" s="93">
        <f>SUM(E1856+E1857)</f>
        <v>16000</v>
      </c>
      <c r="F1855" s="400">
        <f>SUM(F1856+F1857)</f>
        <v>11540.4</v>
      </c>
    </row>
    <row r="1856" spans="1:6" ht="16.5" thickBot="1">
      <c r="A1856" s="98"/>
      <c r="B1856" s="45"/>
      <c r="C1856" s="45">
        <v>41271</v>
      </c>
      <c r="D1856" s="46" t="s">
        <v>19</v>
      </c>
      <c r="E1856" s="99">
        <v>16000</v>
      </c>
      <c r="F1856" s="400">
        <v>11540.4</v>
      </c>
    </row>
    <row r="1857" spans="1:6" ht="16.5" hidden="1" thickBot="1">
      <c r="A1857" s="98"/>
      <c r="B1857" s="104"/>
      <c r="C1857" s="104">
        <v>41272</v>
      </c>
      <c r="D1857" s="106" t="s">
        <v>20</v>
      </c>
      <c r="E1857" s="107"/>
      <c r="F1857" s="400"/>
    </row>
    <row r="1858" spans="1:6" ht="15">
      <c r="A1858" s="41">
        <v>413</v>
      </c>
      <c r="B1858" s="43"/>
      <c r="C1858" s="100"/>
      <c r="D1858" s="101" t="s">
        <v>21</v>
      </c>
      <c r="E1858" s="102">
        <f>SUM(E1859+E1864+E1867+E1868+E1869)</f>
        <v>11800</v>
      </c>
      <c r="F1858" s="400">
        <f>SUM(F1859+F1864+F1867+F1868+F1869)</f>
        <v>6500</v>
      </c>
    </row>
    <row r="1859" spans="1:6" ht="15">
      <c r="A1859" s="41"/>
      <c r="B1859" s="92">
        <v>4131</v>
      </c>
      <c r="C1859" s="92"/>
      <c r="D1859" s="29" t="s">
        <v>22</v>
      </c>
      <c r="E1859" s="93">
        <f>SUM(E1860+E1861+E1862+E1863)</f>
        <v>1300</v>
      </c>
      <c r="F1859" s="400">
        <f>SUM(F1860+F1861+F1862+F1863)</f>
        <v>0</v>
      </c>
    </row>
    <row r="1860" spans="1:6" ht="15">
      <c r="A1860" s="41"/>
      <c r="B1860" s="92"/>
      <c r="C1860" s="92">
        <v>41311</v>
      </c>
      <c r="D1860" s="29" t="s">
        <v>23</v>
      </c>
      <c r="E1860" s="93">
        <v>300</v>
      </c>
      <c r="F1860" s="400">
        <v>0</v>
      </c>
    </row>
    <row r="1861" spans="1:6" ht="15" hidden="1">
      <c r="A1861" s="41"/>
      <c r="B1861" s="92"/>
      <c r="C1861" s="92">
        <v>41312</v>
      </c>
      <c r="D1861" s="29" t="s">
        <v>24</v>
      </c>
      <c r="E1861" s="93"/>
      <c r="F1861" s="400"/>
    </row>
    <row r="1862" spans="1:6" ht="15" hidden="1">
      <c r="A1862" s="41"/>
      <c r="B1862" s="92"/>
      <c r="C1862" s="92">
        <v>41313</v>
      </c>
      <c r="D1862" s="29" t="s">
        <v>25</v>
      </c>
      <c r="E1862" s="93"/>
      <c r="F1862" s="400"/>
    </row>
    <row r="1863" spans="1:6" ht="15">
      <c r="A1863" s="41"/>
      <c r="B1863" s="92"/>
      <c r="C1863" s="92">
        <v>41315</v>
      </c>
      <c r="D1863" s="29" t="s">
        <v>26</v>
      </c>
      <c r="E1863" s="93">
        <v>1000</v>
      </c>
      <c r="F1863" s="400">
        <v>0</v>
      </c>
    </row>
    <row r="1864" spans="1:6" ht="15">
      <c r="A1864" s="41"/>
      <c r="B1864" s="92">
        <v>4133</v>
      </c>
      <c r="C1864" s="92"/>
      <c r="D1864" s="29" t="s">
        <v>27</v>
      </c>
      <c r="E1864" s="93">
        <f>SUM(E1865+E1866)</f>
        <v>3000</v>
      </c>
      <c r="F1864" s="400">
        <f>SUM(F1865+F1866)</f>
        <v>0</v>
      </c>
    </row>
    <row r="1865" spans="1:6" ht="15">
      <c r="A1865" s="41"/>
      <c r="B1865" s="92"/>
      <c r="C1865" s="92">
        <v>41331</v>
      </c>
      <c r="D1865" s="29" t="s">
        <v>28</v>
      </c>
      <c r="E1865" s="93">
        <v>500</v>
      </c>
      <c r="F1865" s="400">
        <v>0</v>
      </c>
    </row>
    <row r="1866" spans="1:6" ht="15">
      <c r="A1866" s="41"/>
      <c r="B1866" s="92"/>
      <c r="C1866" s="92">
        <v>41332</v>
      </c>
      <c r="D1866" s="29" t="s">
        <v>27</v>
      </c>
      <c r="E1866" s="93">
        <v>2500</v>
      </c>
      <c r="F1866" s="400">
        <v>0</v>
      </c>
    </row>
    <row r="1867" spans="1:6" ht="15" hidden="1">
      <c r="A1867" s="41"/>
      <c r="B1867" s="92">
        <v>4134</v>
      </c>
      <c r="C1867" s="92"/>
      <c r="D1867" s="29" t="s">
        <v>29</v>
      </c>
      <c r="E1867" s="93"/>
      <c r="F1867" s="400"/>
    </row>
    <row r="1868" spans="1:6" ht="15">
      <c r="A1868" s="41"/>
      <c r="B1868" s="92">
        <v>4135</v>
      </c>
      <c r="C1868" s="92"/>
      <c r="D1868" s="29" t="s">
        <v>30</v>
      </c>
      <c r="E1868" s="30">
        <v>7000</v>
      </c>
      <c r="F1868" s="400">
        <v>6500</v>
      </c>
    </row>
    <row r="1869" spans="1:6" ht="16.5" thickBot="1">
      <c r="A1869" s="98"/>
      <c r="B1869" s="45">
        <v>4139</v>
      </c>
      <c r="C1869" s="45"/>
      <c r="D1869" s="46" t="s">
        <v>31</v>
      </c>
      <c r="E1869" s="99">
        <v>500</v>
      </c>
      <c r="F1869" s="400">
        <v>0</v>
      </c>
    </row>
    <row r="1870" spans="1:6" ht="15">
      <c r="A1870" s="37">
        <v>414</v>
      </c>
      <c r="B1870" s="103"/>
      <c r="C1870" s="103"/>
      <c r="D1870" s="90" t="s">
        <v>32</v>
      </c>
      <c r="E1870" s="91">
        <f>SUM(E1871+E1872+E1873+E1876+E1877+E1878+E1879+E1880+E1881)</f>
        <v>1700</v>
      </c>
      <c r="F1870" s="400">
        <f>SUM(F1871+F1872+F1873+F1876+F1877+F1878+F1879+F1880+F1881)</f>
        <v>0</v>
      </c>
    </row>
    <row r="1871" spans="1:6" ht="15">
      <c r="A1871" s="41"/>
      <c r="B1871" s="92">
        <v>4141</v>
      </c>
      <c r="C1871" s="92"/>
      <c r="D1871" s="92" t="s">
        <v>33</v>
      </c>
      <c r="E1871" s="93">
        <v>500</v>
      </c>
      <c r="F1871" s="400">
        <v>0</v>
      </c>
    </row>
    <row r="1872" spans="1:6" ht="15">
      <c r="A1872" s="41"/>
      <c r="B1872" s="92">
        <v>4142</v>
      </c>
      <c r="C1872" s="92"/>
      <c r="D1872" s="92" t="s">
        <v>34</v>
      </c>
      <c r="E1872" s="93">
        <v>500</v>
      </c>
      <c r="F1872" s="400">
        <v>0</v>
      </c>
    </row>
    <row r="1873" spans="1:6" ht="15" hidden="1">
      <c r="A1873" s="41"/>
      <c r="B1873" s="92">
        <v>4143</v>
      </c>
      <c r="C1873" s="92"/>
      <c r="D1873" s="92" t="s">
        <v>35</v>
      </c>
      <c r="E1873" s="93">
        <f>SUM(E1874+E1875)</f>
        <v>0</v>
      </c>
      <c r="F1873" s="400">
        <f>SUM(F1874+F1875)</f>
        <v>0</v>
      </c>
    </row>
    <row r="1874" spans="1:6" ht="15" hidden="1">
      <c r="A1874" s="41"/>
      <c r="B1874" s="92"/>
      <c r="C1874" s="92">
        <v>41431</v>
      </c>
      <c r="D1874" s="92" t="s">
        <v>36</v>
      </c>
      <c r="E1874" s="93"/>
      <c r="F1874" s="400"/>
    </row>
    <row r="1875" spans="1:6" ht="15" hidden="1">
      <c r="A1875" s="41"/>
      <c r="B1875" s="92"/>
      <c r="C1875" s="92">
        <v>41432</v>
      </c>
      <c r="D1875" s="92" t="s">
        <v>37</v>
      </c>
      <c r="E1875" s="93"/>
      <c r="F1875" s="400"/>
    </row>
    <row r="1876" spans="1:6" ht="15" hidden="1">
      <c r="A1876" s="41"/>
      <c r="B1876" s="92">
        <v>4144</v>
      </c>
      <c r="C1876" s="92"/>
      <c r="D1876" s="29" t="s">
        <v>123</v>
      </c>
      <c r="E1876" s="93"/>
      <c r="F1876" s="400"/>
    </row>
    <row r="1877" spans="1:6" ht="15" hidden="1">
      <c r="A1877" s="41"/>
      <c r="B1877" s="92">
        <v>4145</v>
      </c>
      <c r="C1877" s="92"/>
      <c r="D1877" s="29" t="s">
        <v>39</v>
      </c>
      <c r="E1877" s="93"/>
      <c r="F1877" s="400"/>
    </row>
    <row r="1878" spans="1:6" ht="15" hidden="1">
      <c r="A1878" s="41"/>
      <c r="B1878" s="92">
        <v>4146</v>
      </c>
      <c r="C1878" s="92"/>
      <c r="D1878" s="29" t="s">
        <v>40</v>
      </c>
      <c r="E1878" s="93"/>
      <c r="F1878" s="400"/>
    </row>
    <row r="1879" spans="1:6" ht="15" hidden="1">
      <c r="A1879" s="41"/>
      <c r="B1879" s="92">
        <v>4147</v>
      </c>
      <c r="C1879" s="92"/>
      <c r="D1879" s="29" t="s">
        <v>41</v>
      </c>
      <c r="E1879" s="93"/>
      <c r="F1879" s="400"/>
    </row>
    <row r="1880" spans="1:6" ht="15" hidden="1">
      <c r="A1880" s="41"/>
      <c r="B1880" s="92">
        <v>4148</v>
      </c>
      <c r="C1880" s="92"/>
      <c r="D1880" s="29" t="s">
        <v>42</v>
      </c>
      <c r="E1880" s="93"/>
      <c r="F1880" s="400"/>
    </row>
    <row r="1881" spans="1:6" ht="15">
      <c r="A1881" s="41"/>
      <c r="B1881" s="92">
        <v>4149</v>
      </c>
      <c r="C1881" s="92"/>
      <c r="D1881" s="29" t="s">
        <v>43</v>
      </c>
      <c r="E1881" s="93">
        <f>SUM(E1882+E1883+E1884+E1885)</f>
        <v>700</v>
      </c>
      <c r="F1881" s="400">
        <f>SUM(F1882+F1883+F1884+F1885)</f>
        <v>0</v>
      </c>
    </row>
    <row r="1882" spans="1:6" ht="15">
      <c r="A1882" s="41"/>
      <c r="B1882" s="92"/>
      <c r="C1882" s="92">
        <v>41491</v>
      </c>
      <c r="D1882" s="29" t="s">
        <v>43</v>
      </c>
      <c r="E1882" s="93">
        <v>200</v>
      </c>
      <c r="F1882" s="400">
        <v>0</v>
      </c>
    </row>
    <row r="1883" spans="1:6" ht="16.5" thickBot="1">
      <c r="A1883" s="41"/>
      <c r="B1883" s="92"/>
      <c r="C1883" s="92">
        <v>41492</v>
      </c>
      <c r="D1883" s="29" t="s">
        <v>44</v>
      </c>
      <c r="E1883" s="93">
        <v>500</v>
      </c>
      <c r="F1883" s="400">
        <v>0</v>
      </c>
    </row>
    <row r="1884" spans="1:6" ht="16.5" hidden="1" thickBot="1">
      <c r="A1884" s="41"/>
      <c r="B1884" s="92"/>
      <c r="C1884" s="92">
        <v>41493</v>
      </c>
      <c r="D1884" s="29" t="s">
        <v>45</v>
      </c>
      <c r="E1884" s="93"/>
      <c r="F1884" s="400"/>
    </row>
    <row r="1885" spans="1:6" ht="16.5" hidden="1" thickBot="1">
      <c r="A1885" s="98"/>
      <c r="B1885" s="104"/>
      <c r="C1885" s="105">
        <v>41494</v>
      </c>
      <c r="D1885" s="106" t="s">
        <v>46</v>
      </c>
      <c r="E1885" s="107"/>
      <c r="F1885" s="400"/>
    </row>
    <row r="1886" spans="1:6" ht="15">
      <c r="A1886" s="37">
        <v>415</v>
      </c>
      <c r="B1886" s="96"/>
      <c r="C1886" s="97"/>
      <c r="D1886" s="90" t="s">
        <v>47</v>
      </c>
      <c r="E1886" s="89">
        <f>SUM(E1887+E1888+E1889)</f>
        <v>7000</v>
      </c>
      <c r="F1886" s="400">
        <f>SUM(F1887+F1888+F1889)</f>
        <v>5818.66</v>
      </c>
    </row>
    <row r="1887" spans="1:6" ht="15" hidden="1">
      <c r="A1887" s="41"/>
      <c r="B1887" s="92">
        <v>4151</v>
      </c>
      <c r="C1887" s="92"/>
      <c r="D1887" s="108" t="s">
        <v>48</v>
      </c>
      <c r="E1887" s="93"/>
      <c r="F1887" s="400"/>
    </row>
    <row r="1888" spans="1:6" ht="15" hidden="1">
      <c r="A1888" s="41"/>
      <c r="B1888" s="92">
        <v>4152</v>
      </c>
      <c r="C1888" s="92"/>
      <c r="D1888" s="108" t="s">
        <v>49</v>
      </c>
      <c r="E1888" s="93"/>
      <c r="F1888" s="400"/>
    </row>
    <row r="1889" spans="1:6" ht="16.5" thickBot="1">
      <c r="A1889" s="98"/>
      <c r="B1889" s="45">
        <v>4153</v>
      </c>
      <c r="C1889" s="109"/>
      <c r="D1889" s="45" t="s">
        <v>50</v>
      </c>
      <c r="E1889" s="99">
        <v>7000</v>
      </c>
      <c r="F1889" s="400">
        <v>5818.66</v>
      </c>
    </row>
    <row r="1890" spans="1:6" ht="16.5" hidden="1" thickBot="1">
      <c r="A1890" s="37">
        <v>416</v>
      </c>
      <c r="B1890" s="110"/>
      <c r="C1890" s="110"/>
      <c r="D1890" s="90" t="s">
        <v>51</v>
      </c>
      <c r="E1890" s="89">
        <f>SUM(E1891)</f>
        <v>0</v>
      </c>
      <c r="F1890" s="400">
        <f>SUM(F1891)</f>
        <v>0</v>
      </c>
    </row>
    <row r="1891" spans="1:6" ht="16.5" hidden="1" thickBot="1">
      <c r="A1891" s="98"/>
      <c r="B1891" s="45">
        <v>4162</v>
      </c>
      <c r="C1891" s="45"/>
      <c r="D1891" s="46" t="s">
        <v>52</v>
      </c>
      <c r="E1891" s="99"/>
      <c r="F1891" s="400"/>
    </row>
    <row r="1892" spans="1:6" ht="16.5" hidden="1" thickBot="1">
      <c r="A1892" s="41">
        <v>417</v>
      </c>
      <c r="B1892" s="38"/>
      <c r="C1892" s="39"/>
      <c r="D1892" s="40" t="s">
        <v>53</v>
      </c>
      <c r="E1892" s="91">
        <f>SUM(E1893)</f>
        <v>0</v>
      </c>
      <c r="F1892" s="400">
        <f>SUM(F1893)</f>
        <v>0</v>
      </c>
    </row>
    <row r="1893" spans="1:6" ht="16.5" hidden="1" thickBot="1">
      <c r="A1893" s="41"/>
      <c r="B1893" s="42">
        <v>4171</v>
      </c>
      <c r="C1893" s="43"/>
      <c r="D1893" s="31" t="s">
        <v>54</v>
      </c>
      <c r="E1893" s="111"/>
      <c r="F1893" s="400"/>
    </row>
    <row r="1894" spans="1:6" ht="16.5" hidden="1" thickBot="1">
      <c r="A1894" s="37">
        <v>418</v>
      </c>
      <c r="B1894" s="110"/>
      <c r="C1894" s="39"/>
      <c r="D1894" s="90" t="s">
        <v>55</v>
      </c>
      <c r="E1894" s="89">
        <f>SUM(E1895)</f>
        <v>0</v>
      </c>
      <c r="F1894" s="400">
        <f>SUM(F1895)</f>
        <v>0</v>
      </c>
    </row>
    <row r="1895" spans="1:6" ht="16.5" hidden="1" thickBot="1">
      <c r="A1895" s="41"/>
      <c r="B1895" s="92">
        <v>4181</v>
      </c>
      <c r="C1895" s="112"/>
      <c r="D1895" s="113" t="s">
        <v>56</v>
      </c>
      <c r="E1895" s="93">
        <f>SUM(E1896+E1897)</f>
        <v>0</v>
      </c>
      <c r="F1895" s="400">
        <f>SUM(F1896+F1897)</f>
        <v>0</v>
      </c>
    </row>
    <row r="1896" spans="1:6" ht="16.5" hidden="1" thickBot="1">
      <c r="A1896" s="41"/>
      <c r="B1896" s="92"/>
      <c r="C1896" s="92">
        <v>41811</v>
      </c>
      <c r="D1896" s="29" t="s">
        <v>57</v>
      </c>
      <c r="E1896" s="93"/>
      <c r="F1896" s="400"/>
    </row>
    <row r="1897" spans="1:6" ht="16.5" hidden="1" thickBot="1">
      <c r="A1897" s="98"/>
      <c r="B1897" s="104"/>
      <c r="C1897" s="105">
        <v>41812</v>
      </c>
      <c r="D1897" s="106" t="s">
        <v>58</v>
      </c>
      <c r="E1897" s="107"/>
      <c r="F1897" s="400"/>
    </row>
    <row r="1898" spans="1:6" ht="15">
      <c r="A1898" s="37">
        <v>419</v>
      </c>
      <c r="B1898" s="96"/>
      <c r="C1898" s="97"/>
      <c r="D1898" s="90" t="s">
        <v>59</v>
      </c>
      <c r="E1898" s="89">
        <f>SUM(E1899+E1900+E1901+E1902+E1903+E1904+E1905)</f>
        <v>7300</v>
      </c>
      <c r="F1898" s="400">
        <f>SUM(F1899+F1900+F1901+F1902+F1903+F1904+F1905)</f>
        <v>4057.26</v>
      </c>
    </row>
    <row r="1899" spans="1:6" ht="15">
      <c r="A1899" s="41"/>
      <c r="B1899" s="92">
        <v>4191</v>
      </c>
      <c r="C1899" s="92"/>
      <c r="D1899" s="108" t="s">
        <v>60</v>
      </c>
      <c r="E1899" s="93">
        <v>3000</v>
      </c>
      <c r="F1899" s="400">
        <v>450</v>
      </c>
    </row>
    <row r="1900" spans="1:6" ht="15" hidden="1">
      <c r="A1900" s="41"/>
      <c r="B1900" s="92">
        <v>4192</v>
      </c>
      <c r="C1900" s="92"/>
      <c r="D1900" s="108" t="s">
        <v>61</v>
      </c>
      <c r="E1900" s="93"/>
      <c r="F1900" s="400"/>
    </row>
    <row r="1901" spans="1:6" ht="15" hidden="1">
      <c r="A1901" s="41"/>
      <c r="B1901" s="92">
        <v>4193</v>
      </c>
      <c r="C1901" s="92"/>
      <c r="D1901" s="108" t="s">
        <v>62</v>
      </c>
      <c r="E1901" s="93"/>
      <c r="F1901" s="400"/>
    </row>
    <row r="1902" spans="1:6" ht="15">
      <c r="A1902" s="41"/>
      <c r="B1902" s="92">
        <v>4194</v>
      </c>
      <c r="C1902" s="92"/>
      <c r="D1902" s="108" t="s">
        <v>63</v>
      </c>
      <c r="E1902" s="93">
        <v>4000</v>
      </c>
      <c r="F1902" s="400">
        <v>3607.26</v>
      </c>
    </row>
    <row r="1903" spans="1:6" ht="15" hidden="1">
      <c r="A1903" s="41"/>
      <c r="B1903" s="13">
        <v>4195</v>
      </c>
      <c r="C1903" s="13"/>
      <c r="D1903" s="34" t="s">
        <v>64</v>
      </c>
      <c r="E1903" s="93"/>
      <c r="F1903" s="400"/>
    </row>
    <row r="1904" spans="1:6" ht="15" hidden="1">
      <c r="A1904" s="41"/>
      <c r="B1904" s="92">
        <v>4196</v>
      </c>
      <c r="C1904" s="92"/>
      <c r="D1904" s="108" t="s">
        <v>124</v>
      </c>
      <c r="E1904" s="93"/>
      <c r="F1904" s="400"/>
    </row>
    <row r="1905" spans="1:6" ht="16.5" thickBot="1">
      <c r="A1905" s="98"/>
      <c r="B1905" s="45">
        <v>4199</v>
      </c>
      <c r="C1905" s="45"/>
      <c r="D1905" s="114" t="s">
        <v>66</v>
      </c>
      <c r="E1905" s="99">
        <v>300</v>
      </c>
      <c r="F1905" s="400">
        <v>0</v>
      </c>
    </row>
    <row r="1906" spans="1:6" ht="16.5" hidden="1" thickBot="1">
      <c r="A1906" s="378">
        <v>42</v>
      </c>
      <c r="B1906" s="52"/>
      <c r="C1906" s="52"/>
      <c r="D1906" s="53" t="s">
        <v>67</v>
      </c>
      <c r="E1906" s="54">
        <f>SUM(E1907)</f>
        <v>0</v>
      </c>
      <c r="F1906" s="400">
        <f>SUM(F1907)</f>
        <v>0</v>
      </c>
    </row>
    <row r="1907" spans="1:6" ht="16.5" hidden="1" thickBot="1">
      <c r="A1907" s="4">
        <v>421</v>
      </c>
      <c r="B1907" s="32"/>
      <c r="C1907" s="32"/>
      <c r="D1907" s="58" t="s">
        <v>68</v>
      </c>
      <c r="E1907" s="33">
        <f>SUM(E1908)</f>
        <v>0</v>
      </c>
      <c r="F1907" s="400">
        <f>SUM(F1908)</f>
        <v>0</v>
      </c>
    </row>
    <row r="1908" spans="1:6" ht="16.5" hidden="1" thickBot="1">
      <c r="A1908" s="9"/>
      <c r="B1908" s="13">
        <v>4215</v>
      </c>
      <c r="C1908" s="13"/>
      <c r="D1908" s="34" t="s">
        <v>69</v>
      </c>
      <c r="E1908" s="30"/>
      <c r="F1908" s="400"/>
    </row>
    <row r="1909" spans="1:6" ht="16.5" hidden="1" thickBot="1">
      <c r="A1909" s="9">
        <v>422</v>
      </c>
      <c r="B1909" s="10"/>
      <c r="C1909" s="75"/>
      <c r="D1909" s="145" t="s">
        <v>70</v>
      </c>
      <c r="E1909" s="56"/>
      <c r="F1909" s="400"/>
    </row>
    <row r="1910" spans="1:6" ht="16.5" hidden="1" thickBot="1">
      <c r="A1910" s="9"/>
      <c r="B1910" s="26">
        <v>4222</v>
      </c>
      <c r="C1910" s="27"/>
      <c r="D1910" s="118" t="s">
        <v>71</v>
      </c>
      <c r="E1910" s="64"/>
      <c r="F1910" s="400"/>
    </row>
    <row r="1911" spans="1:6" ht="32.25" hidden="1" thickBot="1">
      <c r="A1911" s="83">
        <v>43</v>
      </c>
      <c r="B1911" s="119"/>
      <c r="C1911" s="120"/>
      <c r="D1911" s="154" t="s">
        <v>131</v>
      </c>
      <c r="E1911" s="86">
        <f>SUM(E1912+E1928)</f>
        <v>0</v>
      </c>
      <c r="F1911" s="400">
        <f>SUM(F1912+F1928)</f>
        <v>0</v>
      </c>
    </row>
    <row r="1912" spans="1:6" ht="16.5" hidden="1" thickBot="1">
      <c r="A1912" s="37">
        <v>431</v>
      </c>
      <c r="B1912" s="96"/>
      <c r="C1912" s="97"/>
      <c r="D1912" s="122" t="s">
        <v>73</v>
      </c>
      <c r="E1912" s="89">
        <f>SUM(E1913+E1914+E1915+E1916+E1917+E1918+E1922)</f>
        <v>0</v>
      </c>
      <c r="F1912" s="400">
        <f>SUM(F1913+F1914+F1915+F1916+F1917+F1918+F1922)</f>
        <v>0</v>
      </c>
    </row>
    <row r="1913" spans="1:6" ht="16.5" hidden="1" thickBot="1">
      <c r="A1913" s="41"/>
      <c r="B1913" s="92">
        <v>4312</v>
      </c>
      <c r="C1913" s="123"/>
      <c r="D1913" s="124" t="s">
        <v>74</v>
      </c>
      <c r="E1913" s="125"/>
      <c r="F1913" s="400"/>
    </row>
    <row r="1914" spans="1:6" ht="16.5" hidden="1" thickBot="1">
      <c r="A1914" s="41"/>
      <c r="B1914" s="92">
        <v>4313</v>
      </c>
      <c r="C1914" s="92"/>
      <c r="D1914" s="124" t="s">
        <v>75</v>
      </c>
      <c r="E1914" s="93"/>
      <c r="F1914" s="400"/>
    </row>
    <row r="1915" spans="1:6" ht="16.5" hidden="1" thickBot="1">
      <c r="A1915" s="41"/>
      <c r="B1915" s="92">
        <v>4314</v>
      </c>
      <c r="C1915" s="92"/>
      <c r="D1915" s="124" t="s">
        <v>76</v>
      </c>
      <c r="E1915" s="93"/>
      <c r="F1915" s="400"/>
    </row>
    <row r="1916" spans="1:6" ht="16.5" hidden="1" thickBot="1">
      <c r="A1916" s="41"/>
      <c r="B1916" s="92">
        <v>4315</v>
      </c>
      <c r="C1916" s="126"/>
      <c r="D1916" s="127" t="s">
        <v>77</v>
      </c>
      <c r="E1916" s="93"/>
      <c r="F1916" s="400"/>
    </row>
    <row r="1917" spans="1:6" ht="16.5" hidden="1" thickBot="1">
      <c r="A1917" s="41"/>
      <c r="B1917" s="92">
        <v>4316</v>
      </c>
      <c r="C1917" s="92"/>
      <c r="D1917" s="92" t="s">
        <v>78</v>
      </c>
      <c r="E1917" s="93"/>
      <c r="F1917" s="400"/>
    </row>
    <row r="1918" spans="1:6" ht="16.5" hidden="1" thickBot="1">
      <c r="A1918" s="41"/>
      <c r="B1918" s="92">
        <v>4318</v>
      </c>
      <c r="C1918" s="92"/>
      <c r="D1918" s="92" t="s">
        <v>79</v>
      </c>
      <c r="E1918" s="93">
        <f>SUM(E1919+E1920+E1921)</f>
        <v>0</v>
      </c>
      <c r="F1918" s="400">
        <f>SUM(F1919+F1920+F1921)</f>
        <v>0</v>
      </c>
    </row>
    <row r="1919" spans="1:6" ht="16.5" hidden="1" thickBot="1">
      <c r="A1919" s="41"/>
      <c r="B1919" s="71"/>
      <c r="C1919" s="71">
        <v>43181</v>
      </c>
      <c r="D1919" s="92" t="s">
        <v>79</v>
      </c>
      <c r="E1919" s="95"/>
      <c r="F1919" s="400"/>
    </row>
    <row r="1920" spans="1:6" ht="16.5" hidden="1" thickBot="1">
      <c r="A1920" s="41"/>
      <c r="B1920" s="71"/>
      <c r="C1920" s="71">
        <v>43182</v>
      </c>
      <c r="D1920" s="71" t="s">
        <v>80</v>
      </c>
      <c r="E1920" s="95"/>
      <c r="F1920" s="400"/>
    </row>
    <row r="1921" spans="1:6" ht="16.5" hidden="1" thickBot="1">
      <c r="A1921" s="41"/>
      <c r="B1921" s="71"/>
      <c r="C1921" s="71">
        <v>43183</v>
      </c>
      <c r="D1921" s="71" t="s">
        <v>81</v>
      </c>
      <c r="E1921" s="95"/>
      <c r="F1921" s="400"/>
    </row>
    <row r="1922" spans="1:6" ht="16.5" hidden="1" thickBot="1">
      <c r="A1922" s="41"/>
      <c r="B1922" s="92">
        <v>4319</v>
      </c>
      <c r="C1922" s="92"/>
      <c r="D1922" s="92" t="s">
        <v>82</v>
      </c>
      <c r="E1922" s="93">
        <f>SUM(E1923+E1924+E1925+E1926+E1927)</f>
        <v>0</v>
      </c>
      <c r="F1922" s="400">
        <f>SUM(F1923+F1924+F1925+F1926+F1927)</f>
        <v>0</v>
      </c>
    </row>
    <row r="1923" spans="1:6" ht="16.5" hidden="1" thickBot="1">
      <c r="A1923" s="9"/>
      <c r="B1923" s="16"/>
      <c r="C1923" s="16">
        <v>43191</v>
      </c>
      <c r="D1923" s="16" t="s">
        <v>83</v>
      </c>
      <c r="E1923" s="30"/>
      <c r="F1923" s="400"/>
    </row>
    <row r="1924" spans="1:6" ht="16.5" hidden="1" thickBot="1">
      <c r="A1924" s="9"/>
      <c r="B1924" s="16"/>
      <c r="C1924" s="16">
        <v>43192</v>
      </c>
      <c r="D1924" s="16" t="s">
        <v>84</v>
      </c>
      <c r="E1924" s="30"/>
      <c r="F1924" s="400"/>
    </row>
    <row r="1925" spans="1:6" ht="16.5" hidden="1" thickBot="1">
      <c r="A1925" s="9"/>
      <c r="B1925" s="16"/>
      <c r="C1925" s="16">
        <v>43193</v>
      </c>
      <c r="D1925" s="16" t="s">
        <v>85</v>
      </c>
      <c r="E1925" s="30"/>
      <c r="F1925" s="400"/>
    </row>
    <row r="1926" spans="1:6" ht="16.5" hidden="1" thickBot="1">
      <c r="A1926" s="9"/>
      <c r="B1926" s="13"/>
      <c r="C1926" s="16">
        <v>43194</v>
      </c>
      <c r="D1926" s="13" t="s">
        <v>86</v>
      </c>
      <c r="E1926" s="30"/>
      <c r="F1926" s="400"/>
    </row>
    <row r="1927" spans="1:6" ht="16.5" hidden="1" thickBot="1">
      <c r="A1927" s="22"/>
      <c r="B1927" s="48"/>
      <c r="C1927" s="23">
        <v>43195</v>
      </c>
      <c r="D1927" s="48" t="s">
        <v>87</v>
      </c>
      <c r="E1927" s="128"/>
      <c r="F1927" s="400"/>
    </row>
    <row r="1928" spans="1:6" ht="16.5" hidden="1" thickBot="1">
      <c r="A1928" s="37">
        <v>432</v>
      </c>
      <c r="B1928" s="96"/>
      <c r="C1928" s="97"/>
      <c r="D1928" s="129" t="s">
        <v>88</v>
      </c>
      <c r="E1928" s="89">
        <f>SUM(E1929)</f>
        <v>0</v>
      </c>
      <c r="F1928" s="400">
        <f>SUM(F1929)</f>
        <v>0</v>
      </c>
    </row>
    <row r="1929" spans="1:6" ht="16.5" hidden="1" thickBot="1">
      <c r="A1929" s="41"/>
      <c r="B1929" s="92">
        <v>4326</v>
      </c>
      <c r="C1929" s="92"/>
      <c r="D1929" s="92" t="s">
        <v>89</v>
      </c>
      <c r="E1929" s="130">
        <f>SUM(E1930+E1931+E1932+E1933+E1934+E1935+E1936+E1937)</f>
        <v>0</v>
      </c>
      <c r="F1929" s="400">
        <f>SUM(F1930+F1931+F1932+F1933+F1934+F1935+F1936+F1937)</f>
        <v>0</v>
      </c>
    </row>
    <row r="1930" spans="1:6" ht="16.5" hidden="1" thickBot="1">
      <c r="A1930" s="41"/>
      <c r="B1930" s="92"/>
      <c r="C1930" s="92">
        <v>43261</v>
      </c>
      <c r="D1930" s="29" t="s">
        <v>90</v>
      </c>
      <c r="E1930" s="131"/>
      <c r="F1930" s="400"/>
    </row>
    <row r="1931" spans="1:6" ht="16.5" hidden="1" thickBot="1">
      <c r="A1931" s="41"/>
      <c r="B1931" s="92"/>
      <c r="C1931" s="92">
        <v>43262</v>
      </c>
      <c r="D1931" s="92" t="s">
        <v>91</v>
      </c>
      <c r="E1931" s="130"/>
      <c r="F1931" s="400"/>
    </row>
    <row r="1932" spans="1:6" ht="16.5" hidden="1" thickBot="1">
      <c r="A1932" s="41"/>
      <c r="B1932" s="92"/>
      <c r="C1932" s="92">
        <v>43263</v>
      </c>
      <c r="D1932" s="92" t="s">
        <v>92</v>
      </c>
      <c r="E1932" s="130"/>
      <c r="F1932" s="400"/>
    </row>
    <row r="1933" spans="1:6" ht="16.5" hidden="1" thickBot="1">
      <c r="A1933" s="41"/>
      <c r="B1933" s="92"/>
      <c r="C1933" s="92">
        <v>43264</v>
      </c>
      <c r="D1933" s="92" t="s">
        <v>93</v>
      </c>
      <c r="E1933" s="130"/>
      <c r="F1933" s="400"/>
    </row>
    <row r="1934" spans="1:6" ht="16.5" hidden="1" thickBot="1">
      <c r="A1934" s="41"/>
      <c r="B1934" s="92"/>
      <c r="C1934" s="92">
        <v>43265</v>
      </c>
      <c r="D1934" s="124" t="s">
        <v>94</v>
      </c>
      <c r="E1934" s="130"/>
      <c r="F1934" s="400"/>
    </row>
    <row r="1935" spans="1:6" ht="16.5" hidden="1" thickBot="1">
      <c r="A1935" s="41"/>
      <c r="B1935" s="92"/>
      <c r="C1935" s="92">
        <v>43266</v>
      </c>
      <c r="D1935" s="92" t="s">
        <v>95</v>
      </c>
      <c r="E1935" s="130"/>
      <c r="F1935" s="400"/>
    </row>
    <row r="1936" spans="1:6" ht="16.5" hidden="1" thickBot="1">
      <c r="A1936" s="41"/>
      <c r="B1936" s="71"/>
      <c r="C1936" s="71">
        <v>43267</v>
      </c>
      <c r="D1936" s="71" t="s">
        <v>96</v>
      </c>
      <c r="E1936" s="132"/>
      <c r="F1936" s="400"/>
    </row>
    <row r="1937" spans="1:6" ht="16.5" hidden="1" thickBot="1">
      <c r="A1937" s="133"/>
      <c r="B1937" s="92"/>
      <c r="C1937" s="92">
        <v>43268</v>
      </c>
      <c r="D1937" s="92" t="s">
        <v>97</v>
      </c>
      <c r="E1937" s="93"/>
      <c r="F1937" s="400"/>
    </row>
    <row r="1938" spans="1:6" ht="16.5" hidden="1" thickBot="1">
      <c r="A1938" s="98"/>
      <c r="B1938" s="104"/>
      <c r="C1938" s="105">
        <v>43269</v>
      </c>
      <c r="D1938" s="104" t="s">
        <v>98</v>
      </c>
      <c r="E1938" s="107"/>
      <c r="F1938" s="400"/>
    </row>
    <row r="1939" spans="1:6" ht="16.5" thickBot="1">
      <c r="A1939" s="83">
        <v>44</v>
      </c>
      <c r="B1939" s="119"/>
      <c r="C1939" s="120"/>
      <c r="D1939" s="134" t="s">
        <v>99</v>
      </c>
      <c r="E1939" s="86">
        <f>SUM(E1940)</f>
        <v>121000</v>
      </c>
      <c r="F1939" s="400">
        <f>SUM(F1940)</f>
        <v>0</v>
      </c>
    </row>
    <row r="1940" spans="1:6" ht="15">
      <c r="A1940" s="37">
        <v>441</v>
      </c>
      <c r="B1940" s="96"/>
      <c r="C1940" s="97"/>
      <c r="D1940" s="40" t="s">
        <v>100</v>
      </c>
      <c r="E1940" s="91">
        <f>SUM(E1941+E1942+E1951+E1952+E1955)</f>
        <v>121000</v>
      </c>
      <c r="F1940" s="400">
        <f>SUM(F1941+F1942+F1951+F1952+F1955)</f>
        <v>0</v>
      </c>
    </row>
    <row r="1941" spans="1:6" ht="15" hidden="1">
      <c r="A1941" s="41"/>
      <c r="B1941" s="92">
        <v>4411</v>
      </c>
      <c r="C1941" s="92"/>
      <c r="D1941" s="92" t="s">
        <v>101</v>
      </c>
      <c r="E1941" s="130"/>
      <c r="F1941" s="400"/>
    </row>
    <row r="1942" spans="1:6" ht="15" hidden="1">
      <c r="A1942" s="41"/>
      <c r="B1942" s="92">
        <v>4412</v>
      </c>
      <c r="C1942" s="92"/>
      <c r="D1942" s="29" t="s">
        <v>102</v>
      </c>
      <c r="E1942" s="131">
        <f>SUM(E1943+E1944+E1945+E1946+E1947+E1948+E1949+E1950)</f>
        <v>0</v>
      </c>
      <c r="F1942" s="400">
        <f>SUM(F1943+F1944+F1945+F1946+F1947+F1948+F1949+F1950)</f>
        <v>0</v>
      </c>
    </row>
    <row r="1943" spans="1:6" ht="15" hidden="1">
      <c r="A1943" s="41"/>
      <c r="B1943" s="92"/>
      <c r="C1943" s="92">
        <v>44121</v>
      </c>
      <c r="D1943" s="92" t="s">
        <v>103</v>
      </c>
      <c r="E1943" s="130"/>
      <c r="F1943" s="400"/>
    </row>
    <row r="1944" spans="1:6" ht="15" hidden="1">
      <c r="A1944" s="41"/>
      <c r="B1944" s="92"/>
      <c r="C1944" s="92">
        <v>44122</v>
      </c>
      <c r="D1944" s="29" t="s">
        <v>104</v>
      </c>
      <c r="E1944" s="131"/>
      <c r="F1944" s="400"/>
    </row>
    <row r="1945" spans="1:6" ht="15" hidden="1">
      <c r="A1945" s="41"/>
      <c r="B1945" s="92"/>
      <c r="C1945" s="92">
        <v>44123</v>
      </c>
      <c r="D1945" s="92" t="s">
        <v>105</v>
      </c>
      <c r="E1945" s="130"/>
      <c r="F1945" s="400"/>
    </row>
    <row r="1946" spans="1:6" ht="15" hidden="1">
      <c r="A1946" s="41"/>
      <c r="B1946" s="92"/>
      <c r="C1946" s="92">
        <v>44124</v>
      </c>
      <c r="D1946" s="92" t="s">
        <v>106</v>
      </c>
      <c r="E1946" s="130"/>
      <c r="F1946" s="400"/>
    </row>
    <row r="1947" spans="1:6" ht="15" hidden="1">
      <c r="A1947" s="41"/>
      <c r="B1947" s="92"/>
      <c r="C1947" s="92">
        <v>44125</v>
      </c>
      <c r="D1947" s="92" t="s">
        <v>107</v>
      </c>
      <c r="E1947" s="130"/>
      <c r="F1947" s="400"/>
    </row>
    <row r="1948" spans="1:6" ht="15" hidden="1">
      <c r="A1948" s="41"/>
      <c r="B1948" s="92"/>
      <c r="C1948" s="92">
        <v>44126</v>
      </c>
      <c r="D1948" s="92" t="s">
        <v>108</v>
      </c>
      <c r="E1948" s="130"/>
      <c r="F1948" s="400"/>
    </row>
    <row r="1949" spans="1:6" ht="15" hidden="1">
      <c r="A1949" s="41"/>
      <c r="B1949" s="92"/>
      <c r="C1949" s="92">
        <v>44127</v>
      </c>
      <c r="D1949" s="92" t="s">
        <v>109</v>
      </c>
      <c r="E1949" s="130"/>
      <c r="F1949" s="400"/>
    </row>
    <row r="1950" spans="1:6" ht="15" hidden="1">
      <c r="A1950" s="41"/>
      <c r="B1950" s="92"/>
      <c r="C1950" s="92">
        <v>44128</v>
      </c>
      <c r="D1950" s="92" t="s">
        <v>66</v>
      </c>
      <c r="E1950" s="130"/>
      <c r="F1950" s="400"/>
    </row>
    <row r="1951" spans="1:6" ht="15" hidden="1">
      <c r="A1951" s="41"/>
      <c r="B1951" s="92">
        <v>4413</v>
      </c>
      <c r="C1951" s="92"/>
      <c r="D1951" s="92" t="s">
        <v>110</v>
      </c>
      <c r="E1951" s="130"/>
      <c r="F1951" s="400"/>
    </row>
    <row r="1952" spans="1:6" ht="16.5" thickBot="1">
      <c r="A1952" s="41"/>
      <c r="B1952" s="92">
        <v>4415</v>
      </c>
      <c r="C1952" s="71"/>
      <c r="D1952" s="71" t="s">
        <v>111</v>
      </c>
      <c r="E1952" s="407">
        <f>SUM(E1953:E1954)</f>
        <v>121000</v>
      </c>
      <c r="F1952" s="401">
        <v>0</v>
      </c>
    </row>
    <row r="1953" spans="1:6" ht="15">
      <c r="A1953" s="41"/>
      <c r="B1953" s="92"/>
      <c r="C1953" s="92"/>
      <c r="D1953" s="92" t="s">
        <v>111</v>
      </c>
      <c r="E1953" s="405">
        <v>1000</v>
      </c>
      <c r="F1953" s="381"/>
    </row>
    <row r="1954" spans="1:6" ht="16.5" thickBot="1">
      <c r="A1954" s="98"/>
      <c r="B1954" s="45"/>
      <c r="C1954" s="45"/>
      <c r="D1954" s="45" t="s">
        <v>339</v>
      </c>
      <c r="E1954" s="384">
        <v>120000</v>
      </c>
      <c r="F1954" s="381"/>
    </row>
    <row r="1955" spans="1:5" ht="15" hidden="1">
      <c r="A1955" s="41"/>
      <c r="B1955" s="43">
        <v>4416</v>
      </c>
      <c r="C1955" s="43"/>
      <c r="D1955" s="43" t="s">
        <v>112</v>
      </c>
      <c r="E1955" s="135"/>
    </row>
    <row r="1956" spans="1:5" ht="15" hidden="1">
      <c r="A1956" s="246">
        <v>45</v>
      </c>
      <c r="B1956" s="247"/>
      <c r="C1956" s="247"/>
      <c r="D1956" s="248" t="s">
        <v>234</v>
      </c>
      <c r="E1956" s="249"/>
    </row>
    <row r="1957" spans="1:5" ht="15" hidden="1">
      <c r="A1957" s="246">
        <v>451</v>
      </c>
      <c r="B1957" s="247"/>
      <c r="C1957" s="247"/>
      <c r="D1957" s="250" t="s">
        <v>242</v>
      </c>
      <c r="E1957" s="249"/>
    </row>
    <row r="1958" spans="1:5" ht="15" hidden="1">
      <c r="A1958" s="251"/>
      <c r="B1958" s="13">
        <v>4511</v>
      </c>
      <c r="C1958" s="13"/>
      <c r="D1958" s="13" t="s">
        <v>289</v>
      </c>
      <c r="E1958" s="252"/>
    </row>
    <row r="1959" spans="1:5" ht="15" hidden="1">
      <c r="A1959" s="251"/>
      <c r="B1959" s="13">
        <v>4512</v>
      </c>
      <c r="C1959" s="13"/>
      <c r="D1959" s="13" t="s">
        <v>290</v>
      </c>
      <c r="E1959" s="252"/>
    </row>
    <row r="1960" spans="1:5" ht="15" hidden="1">
      <c r="A1960" s="251"/>
      <c r="B1960" s="13">
        <v>4513</v>
      </c>
      <c r="C1960" s="13"/>
      <c r="D1960" s="13" t="s">
        <v>291</v>
      </c>
      <c r="E1960" s="252"/>
    </row>
    <row r="1961" spans="1:5" ht="15" hidden="1">
      <c r="A1961" s="251"/>
      <c r="B1961" s="13">
        <v>4515</v>
      </c>
      <c r="C1961" s="13"/>
      <c r="D1961" s="13" t="s">
        <v>292</v>
      </c>
      <c r="E1961" s="252"/>
    </row>
    <row r="1962" spans="1:5" ht="16.5" hidden="1" thickBot="1">
      <c r="A1962" s="83">
        <v>46</v>
      </c>
      <c r="B1962" s="119"/>
      <c r="C1962" s="119"/>
      <c r="D1962" s="134" t="s">
        <v>113</v>
      </c>
      <c r="E1962" s="86">
        <f>SUM(E1963+E1965+E1967)</f>
        <v>0</v>
      </c>
    </row>
    <row r="1963" spans="1:5" ht="15" hidden="1">
      <c r="A1963" s="41">
        <v>461</v>
      </c>
      <c r="B1963" s="112"/>
      <c r="C1963" s="112"/>
      <c r="D1963" s="101" t="s">
        <v>114</v>
      </c>
      <c r="E1963" s="102">
        <f>SUM(E1964)</f>
        <v>0</v>
      </c>
    </row>
    <row r="1964" spans="1:5" ht="16.5" hidden="1" thickBot="1">
      <c r="A1964" s="98"/>
      <c r="B1964" s="45">
        <v>4611</v>
      </c>
      <c r="C1964" s="109"/>
      <c r="D1964" s="45" t="s">
        <v>115</v>
      </c>
      <c r="E1964" s="99"/>
    </row>
    <row r="1965" spans="1:5" ht="15" hidden="1">
      <c r="A1965" s="4">
        <v>462</v>
      </c>
      <c r="B1965" s="32"/>
      <c r="C1965" s="136"/>
      <c r="D1965" s="28" t="s">
        <v>116</v>
      </c>
      <c r="E1965" s="70">
        <f>E1966</f>
        <v>0</v>
      </c>
    </row>
    <row r="1966" spans="1:5" ht="16.5" hidden="1" thickBot="1">
      <c r="A1966" s="22"/>
      <c r="B1966" s="48">
        <v>4621</v>
      </c>
      <c r="C1966" s="49"/>
      <c r="D1966" s="48" t="s">
        <v>117</v>
      </c>
      <c r="E1966" s="128"/>
    </row>
    <row r="1967" spans="1:5" ht="15" hidden="1">
      <c r="A1967" s="41">
        <v>463</v>
      </c>
      <c r="B1967" s="43"/>
      <c r="C1967" s="100"/>
      <c r="D1967" s="101" t="s">
        <v>118</v>
      </c>
      <c r="E1967" s="111">
        <f>SUM(E1968)</f>
        <v>0</v>
      </c>
    </row>
    <row r="1968" spans="1:6" ht="15" hidden="1">
      <c r="A1968" s="41"/>
      <c r="B1968" s="71">
        <v>4630</v>
      </c>
      <c r="C1968" s="71"/>
      <c r="D1968" s="94" t="s">
        <v>118</v>
      </c>
      <c r="E1968" s="95"/>
      <c r="F1968"/>
    </row>
    <row r="1969" spans="1:6" ht="16.5" hidden="1" thickBot="1">
      <c r="A1969" s="83">
        <v>47</v>
      </c>
      <c r="B1969" s="119"/>
      <c r="C1969" s="120"/>
      <c r="D1969" s="134" t="s">
        <v>119</v>
      </c>
      <c r="E1969" s="86">
        <f>SUM(E1970+E1971)</f>
        <v>0</v>
      </c>
      <c r="F1969"/>
    </row>
    <row r="1970" spans="1:6" ht="15" hidden="1">
      <c r="A1970" s="41"/>
      <c r="B1970" s="112">
        <v>471</v>
      </c>
      <c r="C1970" s="112"/>
      <c r="D1970" s="113" t="s">
        <v>120</v>
      </c>
      <c r="E1970" s="153"/>
      <c r="F1970"/>
    </row>
    <row r="1971" spans="1:6" ht="16.5" hidden="1" thickBot="1">
      <c r="A1971" s="98"/>
      <c r="B1971" s="45">
        <v>472</v>
      </c>
      <c r="C1971" s="45"/>
      <c r="D1971" s="46" t="s">
        <v>121</v>
      </c>
      <c r="E1971" s="99"/>
      <c r="F1971"/>
    </row>
    <row r="1972" spans="1:6" ht="15">
      <c r="A1972" s="80"/>
      <c r="B1972" s="81"/>
      <c r="C1972" s="81"/>
      <c r="D1972" s="80"/>
      <c r="E1972" s="82"/>
      <c r="F1972"/>
    </row>
    <row r="1973" spans="1:6" ht="15">
      <c r="A1973" s="80"/>
      <c r="B1973" s="81"/>
      <c r="C1973" s="81"/>
      <c r="D1973" s="80"/>
      <c r="E1973" s="82"/>
      <c r="F1973"/>
    </row>
    <row r="1974" spans="1:6" ht="15">
      <c r="A1974" s="80"/>
      <c r="B1974" s="81"/>
      <c r="C1974" s="81"/>
      <c r="D1974" s="80"/>
      <c r="E1974" s="82"/>
      <c r="F1974"/>
    </row>
    <row r="1975" spans="1:6" ht="15">
      <c r="A1975" s="80"/>
      <c r="B1975" s="81"/>
      <c r="C1975" s="81"/>
      <c r="D1975" s="80"/>
      <c r="E1975" s="82"/>
      <c r="F1975"/>
    </row>
    <row r="1976" spans="1:6" ht="15">
      <c r="A1976" s="80"/>
      <c r="B1976" s="81"/>
      <c r="C1976" s="81"/>
      <c r="D1976" s="80"/>
      <c r="E1976" s="82"/>
      <c r="F1976"/>
    </row>
    <row r="1977" spans="1:6" ht="15">
      <c r="A1977" s="80"/>
      <c r="B1977" s="81"/>
      <c r="C1977" s="81"/>
      <c r="D1977" s="80"/>
      <c r="E1977" s="82"/>
      <c r="F1977"/>
    </row>
    <row r="1978" spans="1:6" ht="15">
      <c r="A1978" s="80"/>
      <c r="B1978" s="81"/>
      <c r="C1978" s="81"/>
      <c r="D1978" s="80"/>
      <c r="E1978" s="82"/>
      <c r="F1978"/>
    </row>
    <row r="1979" spans="1:6" ht="15">
      <c r="A1979" s="80"/>
      <c r="B1979" s="81"/>
      <c r="C1979" s="81"/>
      <c r="D1979" s="80"/>
      <c r="E1979" s="82"/>
      <c r="F1979"/>
    </row>
    <row r="1980" spans="1:6" ht="15">
      <c r="A1980" s="80"/>
      <c r="B1980" s="81"/>
      <c r="C1980" s="81"/>
      <c r="D1980" s="80"/>
      <c r="E1980" s="82"/>
      <c r="F1980"/>
    </row>
    <row r="1981" spans="1:6" ht="15">
      <c r="A1981" s="80"/>
      <c r="B1981" s="81"/>
      <c r="C1981" s="81"/>
      <c r="D1981" s="80"/>
      <c r="E1981" s="82"/>
      <c r="F1981"/>
    </row>
    <row r="1982" spans="1:6" ht="15">
      <c r="A1982" s="80"/>
      <c r="B1982" s="81"/>
      <c r="C1982" s="81"/>
      <c r="D1982" s="80"/>
      <c r="E1982" s="82"/>
      <c r="F1982"/>
    </row>
    <row r="1983" spans="1:6" ht="15">
      <c r="A1983" s="80"/>
      <c r="B1983" s="81"/>
      <c r="C1983" s="81"/>
      <c r="D1983" s="80"/>
      <c r="E1983" s="82"/>
      <c r="F1983"/>
    </row>
    <row r="1984" spans="1:5" ht="15">
      <c r="A1984" s="80"/>
      <c r="B1984" s="81"/>
      <c r="C1984" s="81"/>
      <c r="D1984" s="80"/>
      <c r="E1984" s="82"/>
    </row>
    <row r="1985" spans="1:5" ht="15">
      <c r="A1985" s="80"/>
      <c r="B1985" s="81"/>
      <c r="C1985" s="81"/>
      <c r="D1985" s="80"/>
      <c r="E1985" s="82"/>
    </row>
    <row r="1986" spans="1:5" ht="16.5" thickBot="1">
      <c r="A1986" s="80"/>
      <c r="B1986" s="81"/>
      <c r="C1986" s="81"/>
      <c r="D1986" s="80"/>
      <c r="E1986" s="82"/>
    </row>
    <row r="1987" spans="1:6" ht="16.5" thickBot="1">
      <c r="A1987" s="440" t="s">
        <v>170</v>
      </c>
      <c r="B1987" s="470" t="s">
        <v>2</v>
      </c>
      <c r="C1987" s="471"/>
      <c r="D1987" s="471"/>
      <c r="E1987" s="472"/>
      <c r="F1987" s="385"/>
    </row>
    <row r="1988" spans="1:6" ht="16.5" thickBot="1">
      <c r="A1988" s="470" t="s">
        <v>7</v>
      </c>
      <c r="B1988" s="471"/>
      <c r="C1988" s="472"/>
      <c r="D1988" s="416" t="s">
        <v>6</v>
      </c>
      <c r="E1988" s="417" t="s">
        <v>314</v>
      </c>
      <c r="F1988" s="399" t="s">
        <v>282</v>
      </c>
    </row>
    <row r="1989" spans="1:6" ht="16.5" thickBot="1">
      <c r="A1989" s="422">
        <v>4</v>
      </c>
      <c r="B1989" s="423"/>
      <c r="C1989" s="423"/>
      <c r="D1989" s="424" t="s">
        <v>8</v>
      </c>
      <c r="E1989" s="441">
        <f>SUM(E1990+E2051+E2056+E2084+E2105+E2112)</f>
        <v>19600</v>
      </c>
      <c r="F1989" s="400">
        <f>SUM(F1990+F2051+F2056+F2084+F2105+F2112)</f>
        <v>7269.7</v>
      </c>
    </row>
    <row r="1990" spans="1:6" ht="16.5" thickBot="1">
      <c r="A1990" s="37">
        <v>41</v>
      </c>
      <c r="B1990" s="87"/>
      <c r="C1990" s="87"/>
      <c r="D1990" s="88" t="s">
        <v>9</v>
      </c>
      <c r="E1990" s="89">
        <f>SUM(E1991+E1997+E2003+E2015+E2031+E2035+E2039+E2043+E2037)</f>
        <v>19100</v>
      </c>
      <c r="F1990" s="400">
        <f>SUM(F1991+F1997+F2003+F2015+F2031+F2035+F2039+F2043+F2037)</f>
        <v>7269.7</v>
      </c>
    </row>
    <row r="1991" spans="1:6" ht="15">
      <c r="A1991" s="37">
        <v>411</v>
      </c>
      <c r="B1991" s="39"/>
      <c r="C1991" s="39"/>
      <c r="D1991" s="90" t="s">
        <v>10</v>
      </c>
      <c r="E1991" s="91">
        <f>SUM(E1992+E1993+E1994+E1995+E1996)</f>
        <v>15200</v>
      </c>
      <c r="F1991" s="400">
        <f>SUM(F1992+F1993+F1994+F1995+F1996)</f>
        <v>7102.9</v>
      </c>
    </row>
    <row r="1992" spans="1:6" ht="15">
      <c r="A1992" s="41"/>
      <c r="B1992" s="92">
        <v>4111</v>
      </c>
      <c r="C1992" s="92"/>
      <c r="D1992" s="29" t="s">
        <v>11</v>
      </c>
      <c r="E1992" s="93">
        <v>9300</v>
      </c>
      <c r="F1992" s="400">
        <v>7102.9</v>
      </c>
    </row>
    <row r="1993" spans="1:6" ht="15">
      <c r="A1993" s="41"/>
      <c r="B1993" s="92">
        <v>4112</v>
      </c>
      <c r="C1993" s="92"/>
      <c r="D1993" s="29" t="s">
        <v>12</v>
      </c>
      <c r="E1993" s="93">
        <v>1200</v>
      </c>
      <c r="F1993" s="400">
        <v>0</v>
      </c>
    </row>
    <row r="1994" spans="1:6" ht="15">
      <c r="A1994" s="41"/>
      <c r="B1994" s="92">
        <v>4113</v>
      </c>
      <c r="C1994" s="92"/>
      <c r="D1994" s="29" t="s">
        <v>13</v>
      </c>
      <c r="E1994" s="93">
        <v>3300</v>
      </c>
      <c r="F1994" s="400">
        <v>0</v>
      </c>
    </row>
    <row r="1995" spans="1:6" ht="15">
      <c r="A1995" s="41"/>
      <c r="B1995" s="92">
        <v>4114</v>
      </c>
      <c r="C1995" s="92"/>
      <c r="D1995" s="29" t="s">
        <v>14</v>
      </c>
      <c r="E1995" s="93">
        <v>1250</v>
      </c>
      <c r="F1995" s="400">
        <v>0</v>
      </c>
    </row>
    <row r="1996" spans="1:6" ht="16.5" thickBot="1">
      <c r="A1996" s="41"/>
      <c r="B1996" s="71">
        <v>4115</v>
      </c>
      <c r="C1996" s="71"/>
      <c r="D1996" s="94" t="s">
        <v>15</v>
      </c>
      <c r="E1996" s="95">
        <v>150</v>
      </c>
      <c r="F1996" s="400">
        <v>0</v>
      </c>
    </row>
    <row r="1997" spans="1:6" ht="15">
      <c r="A1997" s="37">
        <v>412</v>
      </c>
      <c r="B1997" s="96"/>
      <c r="C1997" s="97"/>
      <c r="D1997" s="90" t="s">
        <v>16</v>
      </c>
      <c r="E1997" s="89">
        <f>SUM(E1998+E1999+E2000)</f>
        <v>500</v>
      </c>
      <c r="F1997" s="400">
        <f>SUM(F1998+F1999+F2000)</f>
        <v>166.8</v>
      </c>
    </row>
    <row r="1998" spans="1:6" ht="15" hidden="1">
      <c r="A1998" s="41"/>
      <c r="B1998" s="92">
        <v>4125</v>
      </c>
      <c r="C1998" s="92"/>
      <c r="D1998" s="29" t="s">
        <v>17</v>
      </c>
      <c r="E1998" s="93"/>
      <c r="F1998" s="400"/>
    </row>
    <row r="1999" spans="1:6" ht="15" hidden="1">
      <c r="A1999" s="41"/>
      <c r="B1999" s="92">
        <v>4126</v>
      </c>
      <c r="C1999" s="92"/>
      <c r="D1999" s="29" t="s">
        <v>18</v>
      </c>
      <c r="E1999" s="93"/>
      <c r="F1999" s="400"/>
    </row>
    <row r="2000" spans="1:6" ht="15">
      <c r="A2000" s="41"/>
      <c r="B2000" s="92">
        <v>4127</v>
      </c>
      <c r="C2000" s="92"/>
      <c r="D2000" s="29" t="s">
        <v>19</v>
      </c>
      <c r="E2000" s="93">
        <f>SUM(E2001+E2002)</f>
        <v>500</v>
      </c>
      <c r="F2000" s="400">
        <f>SUM(F2001+F2002)</f>
        <v>166.8</v>
      </c>
    </row>
    <row r="2001" spans="1:6" ht="16.5" thickBot="1">
      <c r="A2001" s="98"/>
      <c r="B2001" s="45"/>
      <c r="C2001" s="45">
        <v>41271</v>
      </c>
      <c r="D2001" s="46" t="s">
        <v>19</v>
      </c>
      <c r="E2001" s="99">
        <v>500</v>
      </c>
      <c r="F2001" s="400">
        <v>166.8</v>
      </c>
    </row>
    <row r="2002" spans="1:6" ht="16.5" hidden="1" thickBot="1">
      <c r="A2002" s="98"/>
      <c r="B2002" s="104"/>
      <c r="C2002" s="104">
        <v>41272</v>
      </c>
      <c r="D2002" s="106" t="s">
        <v>20</v>
      </c>
      <c r="E2002" s="107"/>
      <c r="F2002" s="400"/>
    </row>
    <row r="2003" spans="1:6" ht="15">
      <c r="A2003" s="41">
        <v>413</v>
      </c>
      <c r="B2003" s="43"/>
      <c r="C2003" s="100"/>
      <c r="D2003" s="101" t="s">
        <v>21</v>
      </c>
      <c r="E2003" s="102">
        <f>SUM(E2004+E2009+E2012+E2013+E2014)</f>
        <v>600</v>
      </c>
      <c r="F2003" s="400">
        <f>SUM(F2004+F2009+F2012+F2013+F2014)</f>
        <v>0</v>
      </c>
    </row>
    <row r="2004" spans="1:6" ht="15">
      <c r="A2004" s="41"/>
      <c r="B2004" s="92">
        <v>4131</v>
      </c>
      <c r="C2004" s="92"/>
      <c r="D2004" s="29" t="s">
        <v>22</v>
      </c>
      <c r="E2004" s="93">
        <f>SUM(E2005+E2006+E2007+E2008)</f>
        <v>200</v>
      </c>
      <c r="F2004" s="400">
        <f>SUM(F2005+F2006+F2007+F2008)</f>
        <v>0</v>
      </c>
    </row>
    <row r="2005" spans="1:6" ht="15">
      <c r="A2005" s="41"/>
      <c r="B2005" s="92"/>
      <c r="C2005" s="92">
        <v>41311</v>
      </c>
      <c r="D2005" s="29" t="s">
        <v>23</v>
      </c>
      <c r="E2005" s="93">
        <v>200</v>
      </c>
      <c r="F2005" s="400">
        <v>0</v>
      </c>
    </row>
    <row r="2006" spans="1:6" ht="15" hidden="1">
      <c r="A2006" s="41"/>
      <c r="B2006" s="92"/>
      <c r="C2006" s="92">
        <v>41312</v>
      </c>
      <c r="D2006" s="29" t="s">
        <v>24</v>
      </c>
      <c r="E2006" s="93"/>
      <c r="F2006" s="400"/>
    </row>
    <row r="2007" spans="1:6" ht="15" hidden="1">
      <c r="A2007" s="41"/>
      <c r="B2007" s="92"/>
      <c r="C2007" s="92">
        <v>41313</v>
      </c>
      <c r="D2007" s="29" t="s">
        <v>25</v>
      </c>
      <c r="E2007" s="93"/>
      <c r="F2007" s="400"/>
    </row>
    <row r="2008" spans="1:6" ht="15" hidden="1">
      <c r="A2008" s="41"/>
      <c r="B2008" s="92"/>
      <c r="C2008" s="92">
        <v>41315</v>
      </c>
      <c r="D2008" s="29" t="s">
        <v>26</v>
      </c>
      <c r="E2008" s="93"/>
      <c r="F2008" s="400"/>
    </row>
    <row r="2009" spans="1:6" ht="15">
      <c r="A2009" s="41"/>
      <c r="B2009" s="92">
        <v>4133</v>
      </c>
      <c r="C2009" s="92"/>
      <c r="D2009" s="29" t="s">
        <v>27</v>
      </c>
      <c r="E2009" s="93">
        <f>SUM(E2010+E2011)</f>
        <v>200</v>
      </c>
      <c r="F2009" s="400">
        <f>SUM(F2010+F2011)</f>
        <v>0</v>
      </c>
    </row>
    <row r="2010" spans="1:6" ht="15">
      <c r="A2010" s="41"/>
      <c r="B2010" s="92"/>
      <c r="C2010" s="92">
        <v>41331</v>
      </c>
      <c r="D2010" s="29" t="s">
        <v>28</v>
      </c>
      <c r="E2010" s="93">
        <v>200</v>
      </c>
      <c r="F2010" s="400">
        <v>0</v>
      </c>
    </row>
    <row r="2011" spans="1:6" ht="15" hidden="1">
      <c r="A2011" s="41"/>
      <c r="B2011" s="92"/>
      <c r="C2011" s="92">
        <v>41332</v>
      </c>
      <c r="D2011" s="29" t="s">
        <v>27</v>
      </c>
      <c r="E2011" s="93"/>
      <c r="F2011" s="400"/>
    </row>
    <row r="2012" spans="1:6" ht="15" hidden="1">
      <c r="A2012" s="41"/>
      <c r="B2012" s="92">
        <v>4134</v>
      </c>
      <c r="C2012" s="92"/>
      <c r="D2012" s="29" t="s">
        <v>29</v>
      </c>
      <c r="E2012" s="93"/>
      <c r="F2012" s="400"/>
    </row>
    <row r="2013" spans="1:6" ht="15" hidden="1">
      <c r="A2013" s="41"/>
      <c r="B2013" s="92">
        <v>4135</v>
      </c>
      <c r="C2013" s="92"/>
      <c r="D2013" s="29" t="s">
        <v>30</v>
      </c>
      <c r="E2013" s="93"/>
      <c r="F2013" s="400"/>
    </row>
    <row r="2014" spans="1:6" ht="16.5" thickBot="1">
      <c r="A2014" s="98"/>
      <c r="B2014" s="45">
        <v>4139</v>
      </c>
      <c r="C2014" s="45"/>
      <c r="D2014" s="46" t="s">
        <v>31</v>
      </c>
      <c r="E2014" s="99">
        <v>200</v>
      </c>
      <c r="F2014" s="400">
        <v>0</v>
      </c>
    </row>
    <row r="2015" spans="1:6" ht="15">
      <c r="A2015" s="37">
        <v>414</v>
      </c>
      <c r="B2015" s="103"/>
      <c r="C2015" s="103"/>
      <c r="D2015" s="90" t="s">
        <v>32</v>
      </c>
      <c r="E2015" s="91">
        <f>SUM(E2016+E2017+E2018+E2021+E2022+E2023+E2024+E2025+E2026)</f>
        <v>2600</v>
      </c>
      <c r="F2015" s="400">
        <f>SUM(F2016+F2017+F2018+F2021+F2022+F2023+F2024+F2025+F2026)</f>
        <v>0</v>
      </c>
    </row>
    <row r="2016" spans="1:6" ht="15">
      <c r="A2016" s="41"/>
      <c r="B2016" s="92">
        <v>4141</v>
      </c>
      <c r="C2016" s="92"/>
      <c r="D2016" s="92" t="s">
        <v>33</v>
      </c>
      <c r="E2016" s="93">
        <v>500</v>
      </c>
      <c r="F2016" s="400">
        <v>0</v>
      </c>
    </row>
    <row r="2017" spans="1:6" ht="15">
      <c r="A2017" s="41"/>
      <c r="B2017" s="92">
        <v>4142</v>
      </c>
      <c r="C2017" s="92"/>
      <c r="D2017" s="92" t="s">
        <v>34</v>
      </c>
      <c r="E2017" s="93">
        <v>200</v>
      </c>
      <c r="F2017" s="400">
        <v>0</v>
      </c>
    </row>
    <row r="2018" spans="1:6" ht="15" hidden="1">
      <c r="A2018" s="41"/>
      <c r="B2018" s="92">
        <v>4143</v>
      </c>
      <c r="C2018" s="92"/>
      <c r="D2018" s="92" t="s">
        <v>35</v>
      </c>
      <c r="E2018" s="93">
        <f>SUM(E2019+E2020)</f>
        <v>0</v>
      </c>
      <c r="F2018" s="400">
        <f>SUM(F2019+F2020)</f>
        <v>0</v>
      </c>
    </row>
    <row r="2019" spans="1:6" ht="15" hidden="1">
      <c r="A2019" s="41"/>
      <c r="B2019" s="92"/>
      <c r="C2019" s="92">
        <v>41431</v>
      </c>
      <c r="D2019" s="92" t="s">
        <v>36</v>
      </c>
      <c r="E2019" s="93">
        <v>0</v>
      </c>
      <c r="F2019" s="400">
        <v>0</v>
      </c>
    </row>
    <row r="2020" spans="1:6" ht="15" hidden="1">
      <c r="A2020" s="41"/>
      <c r="B2020" s="92"/>
      <c r="C2020" s="92">
        <v>41432</v>
      </c>
      <c r="D2020" s="92" t="s">
        <v>37</v>
      </c>
      <c r="E2020" s="93"/>
      <c r="F2020" s="400"/>
    </row>
    <row r="2021" spans="1:6" ht="15" hidden="1">
      <c r="A2021" s="41"/>
      <c r="B2021" s="92">
        <v>4144</v>
      </c>
      <c r="C2021" s="92"/>
      <c r="D2021" s="29" t="s">
        <v>123</v>
      </c>
      <c r="E2021" s="93"/>
      <c r="F2021" s="400"/>
    </row>
    <row r="2022" spans="1:6" ht="15" hidden="1">
      <c r="A2022" s="41"/>
      <c r="B2022" s="92">
        <v>4145</v>
      </c>
      <c r="C2022" s="92"/>
      <c r="D2022" s="29" t="s">
        <v>39</v>
      </c>
      <c r="E2022" s="93"/>
      <c r="F2022" s="400"/>
    </row>
    <row r="2023" spans="1:6" ht="15" hidden="1">
      <c r="A2023" s="41"/>
      <c r="B2023" s="92">
        <v>4146</v>
      </c>
      <c r="C2023" s="92"/>
      <c r="D2023" s="29" t="s">
        <v>40</v>
      </c>
      <c r="E2023" s="93"/>
      <c r="F2023" s="400"/>
    </row>
    <row r="2024" spans="1:6" ht="15">
      <c r="A2024" s="41"/>
      <c r="B2024" s="92">
        <v>4147</v>
      </c>
      <c r="C2024" s="92"/>
      <c r="D2024" s="29" t="s">
        <v>41</v>
      </c>
      <c r="E2024" s="93">
        <v>500</v>
      </c>
      <c r="F2024" s="400">
        <v>0</v>
      </c>
    </row>
    <row r="2025" spans="1:6" ht="15">
      <c r="A2025" s="41"/>
      <c r="B2025" s="92">
        <v>4148</v>
      </c>
      <c r="C2025" s="92"/>
      <c r="D2025" s="29" t="s">
        <v>42</v>
      </c>
      <c r="E2025" s="93">
        <v>1000</v>
      </c>
      <c r="F2025" s="400">
        <v>0</v>
      </c>
    </row>
    <row r="2026" spans="1:6" ht="15">
      <c r="A2026" s="41"/>
      <c r="B2026" s="92">
        <v>4149</v>
      </c>
      <c r="C2026" s="92"/>
      <c r="D2026" s="29" t="s">
        <v>43</v>
      </c>
      <c r="E2026" s="93">
        <f>SUM(E2027+E2028+E2029+E2030)</f>
        <v>400</v>
      </c>
      <c r="F2026" s="400">
        <f>SUM(F2027+F2028+F2029+F2030)</f>
        <v>0</v>
      </c>
    </row>
    <row r="2027" spans="1:6" ht="15">
      <c r="A2027" s="41"/>
      <c r="B2027" s="92"/>
      <c r="C2027" s="92">
        <v>41491</v>
      </c>
      <c r="D2027" s="29" t="s">
        <v>43</v>
      </c>
      <c r="E2027" s="93">
        <v>200</v>
      </c>
      <c r="F2027" s="400">
        <v>0</v>
      </c>
    </row>
    <row r="2028" spans="1:6" ht="16.5" thickBot="1">
      <c r="A2028" s="41"/>
      <c r="B2028" s="71"/>
      <c r="C2028" s="92">
        <v>41492</v>
      </c>
      <c r="D2028" s="29" t="s">
        <v>44</v>
      </c>
      <c r="E2028" s="93">
        <v>200</v>
      </c>
      <c r="F2028" s="400">
        <v>0</v>
      </c>
    </row>
    <row r="2029" spans="1:6" ht="16.5" hidden="1" thickBot="1">
      <c r="A2029" s="41"/>
      <c r="B2029" s="92"/>
      <c r="C2029" s="186">
        <v>41493</v>
      </c>
      <c r="D2029" s="29" t="s">
        <v>45</v>
      </c>
      <c r="E2029" s="93"/>
      <c r="F2029" s="400"/>
    </row>
    <row r="2030" spans="1:6" ht="16.5" hidden="1" thickBot="1">
      <c r="A2030" s="98"/>
      <c r="B2030" s="104"/>
      <c r="C2030" s="105">
        <v>41494</v>
      </c>
      <c r="D2030" s="106" t="s">
        <v>46</v>
      </c>
      <c r="E2030" s="107"/>
      <c r="F2030" s="400"/>
    </row>
    <row r="2031" spans="1:6" ht="16.5" hidden="1" thickBot="1">
      <c r="A2031" s="37">
        <v>415</v>
      </c>
      <c r="B2031" s="96"/>
      <c r="C2031" s="97"/>
      <c r="D2031" s="90" t="s">
        <v>47</v>
      </c>
      <c r="E2031" s="89">
        <f>SUM(E2032+E2033+E2034)</f>
        <v>0</v>
      </c>
      <c r="F2031" s="400">
        <f>SUM(F2032+F2033+F2034)</f>
        <v>0</v>
      </c>
    </row>
    <row r="2032" spans="1:6" ht="16.5" hidden="1" thickBot="1">
      <c r="A2032" s="41"/>
      <c r="B2032" s="92">
        <v>4151</v>
      </c>
      <c r="C2032" s="92"/>
      <c r="D2032" s="108" t="s">
        <v>48</v>
      </c>
      <c r="E2032" s="93"/>
      <c r="F2032" s="400"/>
    </row>
    <row r="2033" spans="1:6" ht="16.5" hidden="1" thickBot="1">
      <c r="A2033" s="41"/>
      <c r="B2033" s="92">
        <v>4152</v>
      </c>
      <c r="C2033" s="92"/>
      <c r="D2033" s="108" t="s">
        <v>49</v>
      </c>
      <c r="E2033" s="93"/>
      <c r="F2033" s="400"/>
    </row>
    <row r="2034" spans="1:6" ht="16.5" hidden="1" thickBot="1">
      <c r="A2034" s="98"/>
      <c r="B2034" s="45">
        <v>4153</v>
      </c>
      <c r="C2034" s="109"/>
      <c r="D2034" s="45" t="s">
        <v>50</v>
      </c>
      <c r="E2034" s="99">
        <v>0</v>
      </c>
      <c r="F2034" s="400">
        <v>0</v>
      </c>
    </row>
    <row r="2035" spans="1:6" ht="16.5" hidden="1" thickBot="1">
      <c r="A2035" s="37">
        <v>416</v>
      </c>
      <c r="B2035" s="110"/>
      <c r="C2035" s="110"/>
      <c r="D2035" s="90" t="s">
        <v>51</v>
      </c>
      <c r="E2035" s="89">
        <f>SUM(E2036)</f>
        <v>0</v>
      </c>
      <c r="F2035" s="400">
        <f>SUM(F2036)</f>
        <v>0</v>
      </c>
    </row>
    <row r="2036" spans="1:6" ht="16.5" hidden="1" thickBot="1">
      <c r="A2036" s="98"/>
      <c r="B2036" s="45">
        <v>4162</v>
      </c>
      <c r="C2036" s="45"/>
      <c r="D2036" s="46" t="s">
        <v>52</v>
      </c>
      <c r="E2036" s="99"/>
      <c r="F2036" s="400"/>
    </row>
    <row r="2037" spans="1:6" ht="16.5" hidden="1" thickBot="1">
      <c r="A2037" s="41">
        <v>417</v>
      </c>
      <c r="B2037" s="38"/>
      <c r="C2037" s="39"/>
      <c r="D2037" s="40" t="s">
        <v>53</v>
      </c>
      <c r="E2037" s="91">
        <f>SUM(E2038)</f>
        <v>0</v>
      </c>
      <c r="F2037" s="400">
        <f>SUM(F2038)</f>
        <v>0</v>
      </c>
    </row>
    <row r="2038" spans="1:6" ht="16.5" hidden="1" thickBot="1">
      <c r="A2038" s="41"/>
      <c r="B2038" s="42">
        <v>4171</v>
      </c>
      <c r="C2038" s="43"/>
      <c r="D2038" s="31" t="s">
        <v>54</v>
      </c>
      <c r="E2038" s="111">
        <v>0</v>
      </c>
      <c r="F2038" s="400">
        <v>0</v>
      </c>
    </row>
    <row r="2039" spans="1:6" ht="16.5" hidden="1" thickBot="1">
      <c r="A2039" s="37">
        <v>418</v>
      </c>
      <c r="B2039" s="110"/>
      <c r="C2039" s="39"/>
      <c r="D2039" s="90" t="s">
        <v>55</v>
      </c>
      <c r="E2039" s="89">
        <f>SUM(E2040)</f>
        <v>0</v>
      </c>
      <c r="F2039" s="400">
        <f>SUM(F2040)</f>
        <v>0</v>
      </c>
    </row>
    <row r="2040" spans="1:6" ht="16.5" hidden="1" thickBot="1">
      <c r="A2040" s="41"/>
      <c r="B2040" s="92">
        <v>4181</v>
      </c>
      <c r="C2040" s="112"/>
      <c r="D2040" s="113" t="s">
        <v>56</v>
      </c>
      <c r="E2040" s="93">
        <f>SUM(E2041+E2042)</f>
        <v>0</v>
      </c>
      <c r="F2040" s="400">
        <f>SUM(F2041+F2042)</f>
        <v>0</v>
      </c>
    </row>
    <row r="2041" spans="1:6" ht="16.5" hidden="1" thickBot="1">
      <c r="A2041" s="41"/>
      <c r="B2041" s="92"/>
      <c r="C2041" s="92">
        <v>41811</v>
      </c>
      <c r="D2041" s="29" t="s">
        <v>57</v>
      </c>
      <c r="E2041" s="93"/>
      <c r="F2041" s="400"/>
    </row>
    <row r="2042" spans="1:6" ht="16.5" hidden="1" thickBot="1">
      <c r="A2042" s="98"/>
      <c r="B2042" s="104"/>
      <c r="C2042" s="105">
        <v>41812</v>
      </c>
      <c r="D2042" s="106" t="s">
        <v>58</v>
      </c>
      <c r="E2042" s="107"/>
      <c r="F2042" s="400"/>
    </row>
    <row r="2043" spans="1:6" ht="15">
      <c r="A2043" s="37">
        <v>419</v>
      </c>
      <c r="B2043" s="96"/>
      <c r="C2043" s="97"/>
      <c r="D2043" s="90" t="s">
        <v>59</v>
      </c>
      <c r="E2043" s="89">
        <f>SUM(E2044+E2045+E2046+E2047+E2048+E2049+E2050)</f>
        <v>200</v>
      </c>
      <c r="F2043" s="400">
        <f>SUM(F2044+F2045+F2046+F2047+F2048+F2049+F2050)</f>
        <v>0</v>
      </c>
    </row>
    <row r="2044" spans="1:6" ht="15" hidden="1">
      <c r="A2044" s="41"/>
      <c r="B2044" s="92">
        <v>4191</v>
      </c>
      <c r="C2044" s="92"/>
      <c r="D2044" s="108" t="s">
        <v>60</v>
      </c>
      <c r="E2044" s="93">
        <v>0</v>
      </c>
      <c r="F2044" s="400">
        <v>0</v>
      </c>
    </row>
    <row r="2045" spans="1:6" ht="15" hidden="1">
      <c r="A2045" s="41"/>
      <c r="B2045" s="92">
        <v>4192</v>
      </c>
      <c r="C2045" s="92"/>
      <c r="D2045" s="108" t="s">
        <v>61</v>
      </c>
      <c r="E2045" s="93"/>
      <c r="F2045" s="400"/>
    </row>
    <row r="2046" spans="1:6" ht="15" hidden="1">
      <c r="A2046" s="41"/>
      <c r="B2046" s="92">
        <v>4193</v>
      </c>
      <c r="C2046" s="92"/>
      <c r="D2046" s="108" t="s">
        <v>62</v>
      </c>
      <c r="E2046" s="93">
        <v>0</v>
      </c>
      <c r="F2046" s="400">
        <v>0</v>
      </c>
    </row>
    <row r="2047" spans="1:6" ht="15" hidden="1">
      <c r="A2047" s="41"/>
      <c r="B2047" s="92">
        <v>4194</v>
      </c>
      <c r="C2047" s="92"/>
      <c r="D2047" s="108" t="s">
        <v>63</v>
      </c>
      <c r="E2047" s="93"/>
      <c r="F2047" s="400"/>
    </row>
    <row r="2048" spans="1:6" ht="15" hidden="1">
      <c r="A2048" s="41"/>
      <c r="B2048" s="13">
        <v>4195</v>
      </c>
      <c r="C2048" s="13"/>
      <c r="D2048" s="34" t="s">
        <v>64</v>
      </c>
      <c r="E2048" s="93"/>
      <c r="F2048" s="400"/>
    </row>
    <row r="2049" spans="1:6" ht="15" hidden="1">
      <c r="A2049" s="41"/>
      <c r="B2049" s="92">
        <v>4196</v>
      </c>
      <c r="C2049" s="92"/>
      <c r="D2049" s="108" t="s">
        <v>124</v>
      </c>
      <c r="E2049" s="93"/>
      <c r="F2049" s="400"/>
    </row>
    <row r="2050" spans="1:6" ht="16.5" thickBot="1">
      <c r="A2050" s="98"/>
      <c r="B2050" s="45">
        <v>4199</v>
      </c>
      <c r="C2050" s="45"/>
      <c r="D2050" s="114" t="s">
        <v>66</v>
      </c>
      <c r="E2050" s="99">
        <v>200</v>
      </c>
      <c r="F2050" s="400">
        <v>0</v>
      </c>
    </row>
    <row r="2051" spans="1:6" ht="16.5" hidden="1" thickBot="1">
      <c r="A2051" s="378">
        <v>42</v>
      </c>
      <c r="B2051" s="52"/>
      <c r="C2051" s="52"/>
      <c r="D2051" s="53" t="s">
        <v>67</v>
      </c>
      <c r="E2051" s="54">
        <f>SUM(E2052)</f>
        <v>0</v>
      </c>
      <c r="F2051" s="400">
        <f>SUM(F2052)</f>
        <v>0</v>
      </c>
    </row>
    <row r="2052" spans="1:6" ht="16.5" hidden="1" thickBot="1">
      <c r="A2052" s="4">
        <v>421</v>
      </c>
      <c r="B2052" s="32"/>
      <c r="C2052" s="32"/>
      <c r="D2052" s="58" t="s">
        <v>68</v>
      </c>
      <c r="E2052" s="33">
        <f>SUM(E2053)</f>
        <v>0</v>
      </c>
      <c r="F2052" s="400">
        <f>SUM(F2053)</f>
        <v>0</v>
      </c>
    </row>
    <row r="2053" spans="1:6" ht="16.5" hidden="1" thickBot="1">
      <c r="A2053" s="9"/>
      <c r="B2053" s="13">
        <v>4215</v>
      </c>
      <c r="C2053" s="13"/>
      <c r="D2053" s="34" t="s">
        <v>69</v>
      </c>
      <c r="E2053" s="30"/>
      <c r="F2053" s="400"/>
    </row>
    <row r="2054" spans="1:6" ht="16.5" hidden="1" thickBot="1">
      <c r="A2054" s="9">
        <v>422</v>
      </c>
      <c r="B2054" s="10"/>
      <c r="C2054" s="75"/>
      <c r="D2054" s="145" t="s">
        <v>70</v>
      </c>
      <c r="E2054" s="56"/>
      <c r="F2054" s="400"/>
    </row>
    <row r="2055" spans="1:6" ht="16.5" hidden="1" thickBot="1">
      <c r="A2055" s="9"/>
      <c r="B2055" s="26">
        <v>4222</v>
      </c>
      <c r="C2055" s="27"/>
      <c r="D2055" s="118" t="s">
        <v>71</v>
      </c>
      <c r="E2055" s="64"/>
      <c r="F2055" s="400"/>
    </row>
    <row r="2056" spans="1:6" ht="32.25" hidden="1" thickBot="1">
      <c r="A2056" s="83">
        <v>43</v>
      </c>
      <c r="B2056" s="119"/>
      <c r="C2056" s="120"/>
      <c r="D2056" s="154" t="s">
        <v>131</v>
      </c>
      <c r="E2056" s="86">
        <f>SUM(E2057+E2073)</f>
        <v>0</v>
      </c>
      <c r="F2056" s="400">
        <f>SUM(F2057+F2073)</f>
        <v>0</v>
      </c>
    </row>
    <row r="2057" spans="1:6" ht="16.5" hidden="1" thickBot="1">
      <c r="A2057" s="37">
        <v>431</v>
      </c>
      <c r="B2057" s="96"/>
      <c r="C2057" s="97"/>
      <c r="D2057" s="122" t="s">
        <v>73</v>
      </c>
      <c r="E2057" s="89">
        <f>SUM(E2058+E2059+E2060+E2061+E2062+E2063+E2067)</f>
        <v>0</v>
      </c>
      <c r="F2057" s="400">
        <f>SUM(F2058+F2059+F2060+F2061+F2062+F2063+F2067)</f>
        <v>0</v>
      </c>
    </row>
    <row r="2058" spans="1:6" ht="16.5" hidden="1" thickBot="1">
      <c r="A2058" s="41"/>
      <c r="B2058" s="92">
        <v>4312</v>
      </c>
      <c r="C2058" s="123"/>
      <c r="D2058" s="124" t="s">
        <v>74</v>
      </c>
      <c r="E2058" s="125"/>
      <c r="F2058" s="400"/>
    </row>
    <row r="2059" spans="1:6" ht="16.5" hidden="1" thickBot="1">
      <c r="A2059" s="41"/>
      <c r="B2059" s="92">
        <v>4313</v>
      </c>
      <c r="C2059" s="92"/>
      <c r="D2059" s="124" t="s">
        <v>75</v>
      </c>
      <c r="E2059" s="93"/>
      <c r="F2059" s="400"/>
    </row>
    <row r="2060" spans="1:6" ht="16.5" hidden="1" thickBot="1">
      <c r="A2060" s="41"/>
      <c r="B2060" s="92">
        <v>4314</v>
      </c>
      <c r="C2060" s="92"/>
      <c r="D2060" s="124" t="s">
        <v>76</v>
      </c>
      <c r="E2060" s="93"/>
      <c r="F2060" s="400"/>
    </row>
    <row r="2061" spans="1:6" ht="16.5" hidden="1" thickBot="1">
      <c r="A2061" s="41"/>
      <c r="B2061" s="92">
        <v>4315</v>
      </c>
      <c r="C2061" s="126"/>
      <c r="D2061" s="127" t="s">
        <v>77</v>
      </c>
      <c r="E2061" s="93"/>
      <c r="F2061" s="400"/>
    </row>
    <row r="2062" spans="1:6" ht="16.5" hidden="1" thickBot="1">
      <c r="A2062" s="41"/>
      <c r="B2062" s="92">
        <v>4316</v>
      </c>
      <c r="C2062" s="92"/>
      <c r="D2062" s="92" t="s">
        <v>78</v>
      </c>
      <c r="E2062" s="93"/>
      <c r="F2062" s="400"/>
    </row>
    <row r="2063" spans="1:6" ht="16.5" hidden="1" thickBot="1">
      <c r="A2063" s="41"/>
      <c r="B2063" s="92">
        <v>4318</v>
      </c>
      <c r="C2063" s="92"/>
      <c r="D2063" s="92" t="s">
        <v>79</v>
      </c>
      <c r="E2063" s="93">
        <f>SUM(E2064+E2065+E2066)</f>
        <v>0</v>
      </c>
      <c r="F2063" s="400">
        <f>SUM(F2064+F2065+F2066)</f>
        <v>0</v>
      </c>
    </row>
    <row r="2064" spans="1:6" ht="16.5" hidden="1" thickBot="1">
      <c r="A2064" s="41"/>
      <c r="B2064" s="71"/>
      <c r="C2064" s="71">
        <v>43181</v>
      </c>
      <c r="D2064" s="92" t="s">
        <v>79</v>
      </c>
      <c r="E2064" s="95"/>
      <c r="F2064" s="400"/>
    </row>
    <row r="2065" spans="1:6" ht="16.5" hidden="1" thickBot="1">
      <c r="A2065" s="41"/>
      <c r="B2065" s="71"/>
      <c r="C2065" s="71">
        <v>43182</v>
      </c>
      <c r="D2065" s="71" t="s">
        <v>80</v>
      </c>
      <c r="E2065" s="95"/>
      <c r="F2065" s="400"/>
    </row>
    <row r="2066" spans="1:6" ht="16.5" hidden="1" thickBot="1">
      <c r="A2066" s="41"/>
      <c r="B2066" s="71"/>
      <c r="C2066" s="71">
        <v>43183</v>
      </c>
      <c r="D2066" s="71" t="s">
        <v>81</v>
      </c>
      <c r="E2066" s="95"/>
      <c r="F2066" s="400"/>
    </row>
    <row r="2067" spans="1:6" ht="16.5" hidden="1" thickBot="1">
      <c r="A2067" s="41"/>
      <c r="B2067" s="92">
        <v>4319</v>
      </c>
      <c r="C2067" s="92"/>
      <c r="D2067" s="92" t="s">
        <v>82</v>
      </c>
      <c r="E2067" s="93">
        <f>SUM(E2068+E2069+E2070+E2071+E2072)</f>
        <v>0</v>
      </c>
      <c r="F2067" s="400">
        <f>SUM(F2068+F2069+F2070+F2071+F2072)</f>
        <v>0</v>
      </c>
    </row>
    <row r="2068" spans="1:6" ht="16.5" hidden="1" thickBot="1">
      <c r="A2068" s="9"/>
      <c r="B2068" s="16"/>
      <c r="C2068" s="16">
        <v>43191</v>
      </c>
      <c r="D2068" s="16" t="s">
        <v>83</v>
      </c>
      <c r="E2068" s="30"/>
      <c r="F2068" s="400"/>
    </row>
    <row r="2069" spans="1:6" ht="16.5" hidden="1" thickBot="1">
      <c r="A2069" s="9"/>
      <c r="B2069" s="16"/>
      <c r="C2069" s="16">
        <v>43192</v>
      </c>
      <c r="D2069" s="16" t="s">
        <v>84</v>
      </c>
      <c r="E2069" s="30"/>
      <c r="F2069" s="400"/>
    </row>
    <row r="2070" spans="1:6" ht="16.5" hidden="1" thickBot="1">
      <c r="A2070" s="9"/>
      <c r="B2070" s="16"/>
      <c r="C2070" s="16">
        <v>43193</v>
      </c>
      <c r="D2070" s="16" t="s">
        <v>85</v>
      </c>
      <c r="E2070" s="30"/>
      <c r="F2070" s="400"/>
    </row>
    <row r="2071" spans="1:6" ht="16.5" hidden="1" thickBot="1">
      <c r="A2071" s="9"/>
      <c r="B2071" s="13"/>
      <c r="C2071" s="16">
        <v>43194</v>
      </c>
      <c r="D2071" s="13" t="s">
        <v>86</v>
      </c>
      <c r="E2071" s="30"/>
      <c r="F2071" s="400"/>
    </row>
    <row r="2072" spans="1:6" ht="16.5" hidden="1" thickBot="1">
      <c r="A2072" s="22"/>
      <c r="B2072" s="48"/>
      <c r="C2072" s="23">
        <v>43195</v>
      </c>
      <c r="D2072" s="48" t="s">
        <v>87</v>
      </c>
      <c r="E2072" s="128"/>
      <c r="F2072" s="400"/>
    </row>
    <row r="2073" spans="1:6" ht="16.5" hidden="1" thickBot="1">
      <c r="A2073" s="37">
        <v>432</v>
      </c>
      <c r="B2073" s="96"/>
      <c r="C2073" s="97"/>
      <c r="D2073" s="129" t="s">
        <v>88</v>
      </c>
      <c r="E2073" s="89">
        <f>SUM(E2074)</f>
        <v>0</v>
      </c>
      <c r="F2073" s="400">
        <f>SUM(F2074)</f>
        <v>0</v>
      </c>
    </row>
    <row r="2074" spans="1:6" ht="16.5" hidden="1" thickBot="1">
      <c r="A2074" s="41"/>
      <c r="B2074" s="92">
        <v>4326</v>
      </c>
      <c r="C2074" s="92"/>
      <c r="D2074" s="92" t="s">
        <v>89</v>
      </c>
      <c r="E2074" s="130">
        <f>SUM(E2075+E2076+E2077+E2078+E2079+E2080+E2081+E2082)</f>
        <v>0</v>
      </c>
      <c r="F2074" s="400">
        <f>SUM(F2075+F2076+F2077+F2078+F2079+F2080+F2081+F2082)</f>
        <v>0</v>
      </c>
    </row>
    <row r="2075" spans="1:6" ht="16.5" hidden="1" thickBot="1">
      <c r="A2075" s="41"/>
      <c r="B2075" s="92"/>
      <c r="C2075" s="92">
        <v>43261</v>
      </c>
      <c r="D2075" s="29" t="s">
        <v>90</v>
      </c>
      <c r="E2075" s="131"/>
      <c r="F2075" s="400"/>
    </row>
    <row r="2076" spans="1:6" ht="16.5" hidden="1" thickBot="1">
      <c r="A2076" s="41"/>
      <c r="B2076" s="92"/>
      <c r="C2076" s="92">
        <v>43262</v>
      </c>
      <c r="D2076" s="92" t="s">
        <v>91</v>
      </c>
      <c r="E2076" s="130"/>
      <c r="F2076" s="400"/>
    </row>
    <row r="2077" spans="1:6" ht="16.5" hidden="1" thickBot="1">
      <c r="A2077" s="41"/>
      <c r="B2077" s="92"/>
      <c r="C2077" s="92">
        <v>43263</v>
      </c>
      <c r="D2077" s="92" t="s">
        <v>92</v>
      </c>
      <c r="E2077" s="130"/>
      <c r="F2077" s="400"/>
    </row>
    <row r="2078" spans="1:6" ht="16.5" hidden="1" thickBot="1">
      <c r="A2078" s="41"/>
      <c r="B2078" s="92"/>
      <c r="C2078" s="92">
        <v>43264</v>
      </c>
      <c r="D2078" s="92" t="s">
        <v>93</v>
      </c>
      <c r="E2078" s="130"/>
      <c r="F2078" s="400"/>
    </row>
    <row r="2079" spans="1:6" ht="16.5" hidden="1" thickBot="1">
      <c r="A2079" s="41"/>
      <c r="B2079" s="92"/>
      <c r="C2079" s="92">
        <v>43265</v>
      </c>
      <c r="D2079" s="124" t="s">
        <v>94</v>
      </c>
      <c r="E2079" s="130"/>
      <c r="F2079" s="400"/>
    </row>
    <row r="2080" spans="1:6" ht="16.5" hidden="1" thickBot="1">
      <c r="A2080" s="41"/>
      <c r="B2080" s="92"/>
      <c r="C2080" s="92">
        <v>43266</v>
      </c>
      <c r="D2080" s="92" t="s">
        <v>95</v>
      </c>
      <c r="E2080" s="130"/>
      <c r="F2080" s="400"/>
    </row>
    <row r="2081" spans="1:6" ht="16.5" hidden="1" thickBot="1">
      <c r="A2081" s="41"/>
      <c r="B2081" s="71"/>
      <c r="C2081" s="71">
        <v>43267</v>
      </c>
      <c r="D2081" s="71" t="s">
        <v>96</v>
      </c>
      <c r="E2081" s="132"/>
      <c r="F2081" s="400"/>
    </row>
    <row r="2082" spans="1:6" ht="16.5" hidden="1" thickBot="1">
      <c r="A2082" s="133"/>
      <c r="B2082" s="92"/>
      <c r="C2082" s="92">
        <v>43268</v>
      </c>
      <c r="D2082" s="92" t="s">
        <v>97</v>
      </c>
      <c r="E2082" s="93"/>
      <c r="F2082" s="400"/>
    </row>
    <row r="2083" spans="1:6" ht="16.5" hidden="1" thickBot="1">
      <c r="A2083" s="98"/>
      <c r="B2083" s="104"/>
      <c r="C2083" s="105">
        <v>43269</v>
      </c>
      <c r="D2083" s="104" t="s">
        <v>98</v>
      </c>
      <c r="E2083" s="107"/>
      <c r="F2083" s="400"/>
    </row>
    <row r="2084" spans="1:6" ht="16.5" thickBot="1">
      <c r="A2084" s="83">
        <v>44</v>
      </c>
      <c r="B2084" s="119"/>
      <c r="C2084" s="120"/>
      <c r="D2084" s="134" t="s">
        <v>99</v>
      </c>
      <c r="E2084" s="86">
        <f>SUM(E2085)</f>
        <v>500</v>
      </c>
      <c r="F2084" s="400">
        <f>SUM(F2085)</f>
        <v>0</v>
      </c>
    </row>
    <row r="2085" spans="1:6" ht="15">
      <c r="A2085" s="37">
        <v>441</v>
      </c>
      <c r="B2085" s="96"/>
      <c r="C2085" s="97"/>
      <c r="D2085" s="40" t="s">
        <v>100</v>
      </c>
      <c r="E2085" s="91">
        <f>SUM(E2086+E2087+E2096+E2097+E2098)</f>
        <v>500</v>
      </c>
      <c r="F2085" s="400">
        <f>SUM(F2086+F2087+F2096+F2097+F2098)</f>
        <v>0</v>
      </c>
    </row>
    <row r="2086" spans="1:6" ht="15" hidden="1">
      <c r="A2086" s="41"/>
      <c r="B2086" s="92">
        <v>4411</v>
      </c>
      <c r="C2086" s="92"/>
      <c r="D2086" s="92" t="s">
        <v>101</v>
      </c>
      <c r="E2086" s="130"/>
      <c r="F2086" s="400"/>
    </row>
    <row r="2087" spans="1:6" ht="15" hidden="1">
      <c r="A2087" s="41"/>
      <c r="B2087" s="92">
        <v>4412</v>
      </c>
      <c r="C2087" s="92"/>
      <c r="D2087" s="29" t="s">
        <v>102</v>
      </c>
      <c r="E2087" s="131">
        <f>SUM(E2088+E2089+E2090+E2091+E2092+E2093+E2094+E2095)</f>
        <v>0</v>
      </c>
      <c r="F2087" s="400">
        <f>SUM(F2088+F2089+F2090+F2091+F2092+F2093+F2094+F2095)</f>
        <v>0</v>
      </c>
    </row>
    <row r="2088" spans="1:6" ht="15" hidden="1">
      <c r="A2088" s="41"/>
      <c r="B2088" s="92"/>
      <c r="C2088" s="92">
        <v>44121</v>
      </c>
      <c r="D2088" s="92" t="s">
        <v>103</v>
      </c>
      <c r="E2088" s="130"/>
      <c r="F2088" s="400"/>
    </row>
    <row r="2089" spans="1:6" ht="15" hidden="1">
      <c r="A2089" s="41"/>
      <c r="B2089" s="92"/>
      <c r="C2089" s="92">
        <v>44122</v>
      </c>
      <c r="D2089" s="29" t="s">
        <v>104</v>
      </c>
      <c r="E2089" s="131"/>
      <c r="F2089" s="400"/>
    </row>
    <row r="2090" spans="1:6" ht="15" hidden="1">
      <c r="A2090" s="41"/>
      <c r="B2090" s="92"/>
      <c r="C2090" s="92">
        <v>44123</v>
      </c>
      <c r="D2090" s="92" t="s">
        <v>105</v>
      </c>
      <c r="E2090" s="130"/>
      <c r="F2090" s="400"/>
    </row>
    <row r="2091" spans="1:6" ht="15" hidden="1">
      <c r="A2091" s="41"/>
      <c r="B2091" s="92"/>
      <c r="C2091" s="92">
        <v>44124</v>
      </c>
      <c r="D2091" s="92" t="s">
        <v>106</v>
      </c>
      <c r="E2091" s="130"/>
      <c r="F2091" s="400"/>
    </row>
    <row r="2092" spans="1:6" ht="15" hidden="1">
      <c r="A2092" s="41"/>
      <c r="B2092" s="92"/>
      <c r="C2092" s="92">
        <v>44125</v>
      </c>
      <c r="D2092" s="92" t="s">
        <v>107</v>
      </c>
      <c r="E2092" s="130"/>
      <c r="F2092" s="400"/>
    </row>
    <row r="2093" spans="1:6" ht="15" hidden="1">
      <c r="A2093" s="41"/>
      <c r="B2093" s="92"/>
      <c r="C2093" s="92">
        <v>44126</v>
      </c>
      <c r="D2093" s="92" t="s">
        <v>108</v>
      </c>
      <c r="E2093" s="130"/>
      <c r="F2093" s="400"/>
    </row>
    <row r="2094" spans="1:6" ht="15" hidden="1">
      <c r="A2094" s="41"/>
      <c r="B2094" s="92"/>
      <c r="C2094" s="92">
        <v>44127</v>
      </c>
      <c r="D2094" s="92" t="s">
        <v>109</v>
      </c>
      <c r="E2094" s="130"/>
      <c r="F2094" s="400"/>
    </row>
    <row r="2095" spans="1:6" ht="15" hidden="1">
      <c r="A2095" s="41"/>
      <c r="B2095" s="92"/>
      <c r="C2095" s="92">
        <v>44128</v>
      </c>
      <c r="D2095" s="92" t="s">
        <v>66</v>
      </c>
      <c r="E2095" s="130"/>
      <c r="F2095" s="400"/>
    </row>
    <row r="2096" spans="1:6" ht="15" hidden="1">
      <c r="A2096" s="41"/>
      <c r="B2096" s="71">
        <v>4413</v>
      </c>
      <c r="C2096" s="71"/>
      <c r="D2096" s="71" t="s">
        <v>110</v>
      </c>
      <c r="E2096" s="132"/>
      <c r="F2096" s="400"/>
    </row>
    <row r="2097" spans="1:6" ht="16.5" thickBot="1">
      <c r="A2097" s="98"/>
      <c r="B2097" s="45">
        <v>4415</v>
      </c>
      <c r="C2097" s="45"/>
      <c r="D2097" s="45" t="s">
        <v>111</v>
      </c>
      <c r="E2097" s="144">
        <v>500</v>
      </c>
      <c r="F2097" s="401">
        <v>0</v>
      </c>
    </row>
    <row r="2098" spans="1:5" ht="16.5" hidden="1" thickBot="1">
      <c r="A2098" s="98"/>
      <c r="B2098" s="104">
        <v>4416</v>
      </c>
      <c r="C2098" s="104"/>
      <c r="D2098" s="104" t="s">
        <v>112</v>
      </c>
      <c r="E2098" s="185"/>
    </row>
    <row r="2099" spans="1:5" ht="15" hidden="1">
      <c r="A2099" s="246">
        <v>45</v>
      </c>
      <c r="B2099" s="247"/>
      <c r="C2099" s="247"/>
      <c r="D2099" s="248" t="s">
        <v>234</v>
      </c>
      <c r="E2099" s="249"/>
    </row>
    <row r="2100" spans="1:5" ht="15" hidden="1">
      <c r="A2100" s="246">
        <v>451</v>
      </c>
      <c r="B2100" s="247"/>
      <c r="C2100" s="247"/>
      <c r="D2100" s="250" t="s">
        <v>242</v>
      </c>
      <c r="E2100" s="249"/>
    </row>
    <row r="2101" spans="1:5" ht="15" hidden="1">
      <c r="A2101" s="251"/>
      <c r="B2101" s="13">
        <v>4511</v>
      </c>
      <c r="C2101" s="13"/>
      <c r="D2101" s="13" t="s">
        <v>289</v>
      </c>
      <c r="E2101" s="252"/>
    </row>
    <row r="2102" spans="1:5" ht="15" hidden="1">
      <c r="A2102" s="251"/>
      <c r="B2102" s="13">
        <v>4512</v>
      </c>
      <c r="C2102" s="13"/>
      <c r="D2102" s="13" t="s">
        <v>290</v>
      </c>
      <c r="E2102" s="252"/>
    </row>
    <row r="2103" spans="1:5" ht="15" hidden="1">
      <c r="A2103" s="251"/>
      <c r="B2103" s="13">
        <v>4513</v>
      </c>
      <c r="C2103" s="13"/>
      <c r="D2103" s="13" t="s">
        <v>291</v>
      </c>
      <c r="E2103" s="252"/>
    </row>
    <row r="2104" spans="1:5" ht="15" hidden="1">
      <c r="A2104" s="251"/>
      <c r="B2104" s="13">
        <v>4515</v>
      </c>
      <c r="C2104" s="13"/>
      <c r="D2104" s="13" t="s">
        <v>292</v>
      </c>
      <c r="E2104" s="252"/>
    </row>
    <row r="2105" spans="1:5" ht="16.5" hidden="1" thickBot="1">
      <c r="A2105" s="83">
        <v>46</v>
      </c>
      <c r="B2105" s="119"/>
      <c r="C2105" s="119"/>
      <c r="D2105" s="134" t="s">
        <v>113</v>
      </c>
      <c r="E2105" s="86">
        <f>SUM(E2106+E2108+E2110)</f>
        <v>0</v>
      </c>
    </row>
    <row r="2106" spans="1:5" ht="15" hidden="1">
      <c r="A2106" s="41">
        <v>461</v>
      </c>
      <c r="B2106" s="112"/>
      <c r="C2106" s="112"/>
      <c r="D2106" s="101" t="s">
        <v>114</v>
      </c>
      <c r="E2106" s="102">
        <f>SUM(E2107)</f>
        <v>0</v>
      </c>
    </row>
    <row r="2107" spans="1:5" ht="16.5" hidden="1" thickBot="1">
      <c r="A2107" s="98"/>
      <c r="B2107" s="45">
        <v>4611</v>
      </c>
      <c r="C2107" s="109"/>
      <c r="D2107" s="45" t="s">
        <v>115</v>
      </c>
      <c r="E2107" s="99"/>
    </row>
    <row r="2108" spans="1:5" ht="15" hidden="1">
      <c r="A2108" s="4">
        <v>462</v>
      </c>
      <c r="B2108" s="32"/>
      <c r="C2108" s="136"/>
      <c r="D2108" s="28" t="s">
        <v>116</v>
      </c>
      <c r="E2108" s="70">
        <f>E2109</f>
        <v>0</v>
      </c>
    </row>
    <row r="2109" spans="1:5" ht="16.5" hidden="1" thickBot="1">
      <c r="A2109" s="22"/>
      <c r="B2109" s="48">
        <v>4621</v>
      </c>
      <c r="C2109" s="49"/>
      <c r="D2109" s="48" t="s">
        <v>117</v>
      </c>
      <c r="E2109" s="128"/>
    </row>
    <row r="2110" spans="1:5" ht="15" hidden="1">
      <c r="A2110" s="41">
        <v>463</v>
      </c>
      <c r="B2110" s="43"/>
      <c r="C2110" s="100"/>
      <c r="D2110" s="101" t="s">
        <v>118</v>
      </c>
      <c r="E2110" s="111">
        <f>SUM(E2111)</f>
        <v>0</v>
      </c>
    </row>
    <row r="2111" spans="1:5" ht="15" hidden="1">
      <c r="A2111" s="41"/>
      <c r="B2111" s="71">
        <v>4630</v>
      </c>
      <c r="C2111" s="71"/>
      <c r="D2111" s="94" t="s">
        <v>118</v>
      </c>
      <c r="E2111" s="95"/>
    </row>
    <row r="2112" spans="1:6" ht="16.5" hidden="1" thickBot="1">
      <c r="A2112" s="83">
        <v>47</v>
      </c>
      <c r="B2112" s="119"/>
      <c r="C2112" s="120"/>
      <c r="D2112" s="134" t="s">
        <v>119</v>
      </c>
      <c r="E2112" s="86">
        <f>SUM(E2113+E2114)</f>
        <v>0</v>
      </c>
      <c r="F2112"/>
    </row>
    <row r="2113" spans="1:6" ht="15" hidden="1">
      <c r="A2113" s="41"/>
      <c r="B2113" s="112">
        <v>471</v>
      </c>
      <c r="C2113" s="112"/>
      <c r="D2113" s="113" t="s">
        <v>120</v>
      </c>
      <c r="E2113" s="153"/>
      <c r="F2113"/>
    </row>
    <row r="2114" spans="1:6" ht="16.5" hidden="1" thickBot="1">
      <c r="A2114" s="98"/>
      <c r="B2114" s="45">
        <v>472</v>
      </c>
      <c r="C2114" s="45"/>
      <c r="D2114" s="46" t="s">
        <v>121</v>
      </c>
      <c r="E2114" s="99"/>
      <c r="F2114"/>
    </row>
    <row r="2115" spans="1:6" ht="15">
      <c r="A2115" s="80"/>
      <c r="B2115" s="81"/>
      <c r="C2115" s="81"/>
      <c r="D2115" s="80"/>
      <c r="E2115" s="82"/>
      <c r="F2115"/>
    </row>
    <row r="2116" spans="1:6" ht="15">
      <c r="A2116" s="80"/>
      <c r="B2116" s="81"/>
      <c r="C2116" s="81"/>
      <c r="D2116" s="80"/>
      <c r="E2116" s="82"/>
      <c r="F2116"/>
    </row>
    <row r="2117" spans="1:6" ht="15">
      <c r="A2117" s="80"/>
      <c r="B2117" s="81"/>
      <c r="C2117" s="81"/>
      <c r="D2117" s="80"/>
      <c r="E2117" s="82"/>
      <c r="F2117"/>
    </row>
    <row r="2118" spans="1:6" ht="15">
      <c r="A2118" s="80"/>
      <c r="B2118" s="81"/>
      <c r="C2118" s="81"/>
      <c r="D2118" s="80"/>
      <c r="E2118" s="82"/>
      <c r="F2118"/>
    </row>
    <row r="2119" spans="1:6" ht="15">
      <c r="A2119" s="80"/>
      <c r="B2119" s="81"/>
      <c r="C2119" s="81"/>
      <c r="D2119" s="80"/>
      <c r="E2119" s="82"/>
      <c r="F2119"/>
    </row>
    <row r="2120" spans="1:6" ht="15">
      <c r="A2120" s="80"/>
      <c r="B2120" s="81"/>
      <c r="C2120" s="81"/>
      <c r="D2120" s="80"/>
      <c r="E2120" s="82"/>
      <c r="F2120"/>
    </row>
    <row r="2121" spans="1:6" ht="15">
      <c r="A2121" s="80"/>
      <c r="B2121" s="81"/>
      <c r="C2121" s="81"/>
      <c r="D2121" s="80"/>
      <c r="E2121" s="82"/>
      <c r="F2121"/>
    </row>
    <row r="2122" spans="1:6" ht="15">
      <c r="A2122" s="80"/>
      <c r="B2122" s="81"/>
      <c r="C2122" s="81"/>
      <c r="D2122" s="80"/>
      <c r="E2122" s="82"/>
      <c r="F2122"/>
    </row>
    <row r="2123" spans="1:6" ht="15">
      <c r="A2123" s="80"/>
      <c r="B2123" s="81"/>
      <c r="C2123" s="81"/>
      <c r="D2123" s="80"/>
      <c r="E2123" s="82"/>
      <c r="F2123"/>
    </row>
    <row r="2124" spans="1:6" ht="15">
      <c r="A2124" s="80"/>
      <c r="B2124" s="81"/>
      <c r="C2124" s="81"/>
      <c r="D2124" s="80"/>
      <c r="E2124" s="82"/>
      <c r="F2124"/>
    </row>
    <row r="2125" spans="1:6" ht="15">
      <c r="A2125" s="80"/>
      <c r="B2125" s="81"/>
      <c r="C2125" s="81"/>
      <c r="D2125" s="80"/>
      <c r="E2125" s="82"/>
      <c r="F2125"/>
    </row>
    <row r="2126" spans="1:6" ht="15">
      <c r="A2126" s="80"/>
      <c r="B2126" s="81"/>
      <c r="C2126" s="81"/>
      <c r="D2126" s="80"/>
      <c r="E2126" s="82"/>
      <c r="F2126"/>
    </row>
    <row r="2127" spans="1:6" ht="15">
      <c r="A2127" s="80"/>
      <c r="B2127" s="81"/>
      <c r="C2127" s="81"/>
      <c r="D2127" s="80"/>
      <c r="E2127" s="82"/>
      <c r="F2127"/>
    </row>
    <row r="2128" spans="1:5" ht="15">
      <c r="A2128" s="80"/>
      <c r="B2128" s="81"/>
      <c r="C2128" s="81"/>
      <c r="D2128" s="80"/>
      <c r="E2128" s="82"/>
    </row>
    <row r="2129" spans="1:5" ht="15">
      <c r="A2129" s="80"/>
      <c r="B2129" s="81"/>
      <c r="C2129" s="81"/>
      <c r="D2129" s="80"/>
      <c r="E2129" s="82"/>
    </row>
    <row r="2130" spans="1:5" ht="15">
      <c r="A2130" s="80"/>
      <c r="B2130" s="81"/>
      <c r="C2130" s="81"/>
      <c r="D2130" s="80"/>
      <c r="E2130" s="82"/>
    </row>
    <row r="2131" spans="1:5" ht="15">
      <c r="A2131" s="80"/>
      <c r="B2131" s="81"/>
      <c r="C2131" s="81"/>
      <c r="D2131" s="80"/>
      <c r="E2131" s="82"/>
    </row>
    <row r="2132" spans="1:5" ht="15">
      <c r="A2132" s="80"/>
      <c r="B2132" s="81"/>
      <c r="C2132" s="81"/>
      <c r="D2132" s="80"/>
      <c r="E2132" s="82"/>
    </row>
    <row r="2133" spans="1:5" ht="15">
      <c r="A2133" s="80"/>
      <c r="B2133" s="81"/>
      <c r="C2133" s="81"/>
      <c r="D2133" s="80"/>
      <c r="E2133" s="82"/>
    </row>
    <row r="2134" spans="1:5" ht="15">
      <c r="A2134" s="80"/>
      <c r="B2134" s="81"/>
      <c r="C2134" s="81"/>
      <c r="D2134" s="80"/>
      <c r="E2134" s="82"/>
    </row>
    <row r="2135" spans="1:5" ht="15">
      <c r="A2135" s="80"/>
      <c r="B2135" s="81"/>
      <c r="C2135" s="81"/>
      <c r="D2135" s="80"/>
      <c r="E2135" s="82"/>
    </row>
    <row r="2136" spans="1:5" ht="16.5" thickBot="1">
      <c r="A2136" s="80"/>
      <c r="B2136" s="81"/>
      <c r="C2136" s="81"/>
      <c r="D2136" s="80"/>
      <c r="E2136" s="82"/>
    </row>
    <row r="2137" spans="1:6" ht="16.5" thickBot="1">
      <c r="A2137" s="440" t="s">
        <v>171</v>
      </c>
      <c r="B2137" s="470" t="s">
        <v>5</v>
      </c>
      <c r="C2137" s="471"/>
      <c r="D2137" s="471"/>
      <c r="E2137" s="472"/>
      <c r="F2137" s="385"/>
    </row>
    <row r="2138" spans="1:6" ht="16.5" thickBot="1">
      <c r="A2138" s="470" t="s">
        <v>7</v>
      </c>
      <c r="B2138" s="471"/>
      <c r="C2138" s="472"/>
      <c r="D2138" s="416" t="s">
        <v>6</v>
      </c>
      <c r="E2138" s="417" t="s">
        <v>314</v>
      </c>
      <c r="F2138" s="399" t="s">
        <v>282</v>
      </c>
    </row>
    <row r="2139" spans="1:6" ht="16.5" thickBot="1">
      <c r="A2139" s="422">
        <v>4</v>
      </c>
      <c r="B2139" s="423"/>
      <c r="C2139" s="423"/>
      <c r="D2139" s="424" t="s">
        <v>8</v>
      </c>
      <c r="E2139" s="441">
        <f>SUM(E2140+E2201+E2206+E2234+E2255+E2262)</f>
        <v>80700</v>
      </c>
      <c r="F2139" s="400">
        <f>SUM(F2140+F2201+F2206+F2234+F2255+F2262)</f>
        <v>31888.530000000002</v>
      </c>
    </row>
    <row r="2140" spans="1:6" ht="16.5" thickBot="1">
      <c r="A2140" s="37">
        <v>41</v>
      </c>
      <c r="B2140" s="87"/>
      <c r="C2140" s="87"/>
      <c r="D2140" s="88" t="s">
        <v>9</v>
      </c>
      <c r="E2140" s="89">
        <f>SUM(E2141+E2147+E2153+E2165+E2181+E2185+E2189+E2193)</f>
        <v>80200</v>
      </c>
      <c r="F2140" s="400">
        <f>SUM(F2141+F2147+F2153+F2165+F2181+F2185+F2189+F2193)</f>
        <v>31888.530000000002</v>
      </c>
    </row>
    <row r="2141" spans="1:6" ht="15">
      <c r="A2141" s="37">
        <v>411</v>
      </c>
      <c r="B2141" s="39"/>
      <c r="C2141" s="39"/>
      <c r="D2141" s="90" t="s">
        <v>10</v>
      </c>
      <c r="E2141" s="91">
        <f>SUM(E2142+E2143+E2144+E2145+E2146)</f>
        <v>75700</v>
      </c>
      <c r="F2141" s="400">
        <f>SUM(F2142+F2143+F2144+F2145+F2146)</f>
        <v>30101.33</v>
      </c>
    </row>
    <row r="2142" spans="1:6" ht="15">
      <c r="A2142" s="41"/>
      <c r="B2142" s="92">
        <v>4111</v>
      </c>
      <c r="C2142" s="92"/>
      <c r="D2142" s="29" t="s">
        <v>11</v>
      </c>
      <c r="E2142" s="93">
        <v>46000</v>
      </c>
      <c r="F2142" s="400">
        <v>30101.33</v>
      </c>
    </row>
    <row r="2143" spans="1:6" ht="15">
      <c r="A2143" s="41"/>
      <c r="B2143" s="92">
        <v>4112</v>
      </c>
      <c r="C2143" s="92"/>
      <c r="D2143" s="29" t="s">
        <v>12</v>
      </c>
      <c r="E2143" s="93">
        <v>6200</v>
      </c>
      <c r="F2143" s="400">
        <v>0</v>
      </c>
    </row>
    <row r="2144" spans="1:6" ht="15">
      <c r="A2144" s="41"/>
      <c r="B2144" s="92">
        <v>4113</v>
      </c>
      <c r="C2144" s="92"/>
      <c r="D2144" s="29" t="s">
        <v>13</v>
      </c>
      <c r="E2144" s="93">
        <v>16500</v>
      </c>
      <c r="F2144" s="400">
        <v>0</v>
      </c>
    </row>
    <row r="2145" spans="1:6" ht="15">
      <c r="A2145" s="41"/>
      <c r="B2145" s="92">
        <v>4114</v>
      </c>
      <c r="C2145" s="92"/>
      <c r="D2145" s="29" t="s">
        <v>14</v>
      </c>
      <c r="E2145" s="93">
        <v>6200</v>
      </c>
      <c r="F2145" s="400">
        <v>0</v>
      </c>
    </row>
    <row r="2146" spans="1:6" ht="16.5" thickBot="1">
      <c r="A2146" s="41"/>
      <c r="B2146" s="71">
        <v>4115</v>
      </c>
      <c r="C2146" s="71"/>
      <c r="D2146" s="94" t="s">
        <v>15</v>
      </c>
      <c r="E2146" s="95">
        <v>800</v>
      </c>
      <c r="F2146" s="400">
        <v>0</v>
      </c>
    </row>
    <row r="2147" spans="1:6" ht="15">
      <c r="A2147" s="37">
        <v>412</v>
      </c>
      <c r="B2147" s="96"/>
      <c r="C2147" s="97"/>
      <c r="D2147" s="90" t="s">
        <v>16</v>
      </c>
      <c r="E2147" s="89">
        <f>SUM(E2148+E2149+E2150)</f>
        <v>2000</v>
      </c>
      <c r="F2147" s="400">
        <f>SUM(F2148+F2149+F2150)</f>
        <v>1407.2</v>
      </c>
    </row>
    <row r="2148" spans="1:6" ht="15" hidden="1">
      <c r="A2148" s="41"/>
      <c r="B2148" s="92">
        <v>4125</v>
      </c>
      <c r="C2148" s="92"/>
      <c r="D2148" s="29" t="s">
        <v>17</v>
      </c>
      <c r="E2148" s="93"/>
      <c r="F2148" s="400"/>
    </row>
    <row r="2149" spans="1:6" ht="15" hidden="1">
      <c r="A2149" s="41"/>
      <c r="B2149" s="92">
        <v>4126</v>
      </c>
      <c r="C2149" s="92"/>
      <c r="D2149" s="29" t="s">
        <v>18</v>
      </c>
      <c r="E2149" s="93"/>
      <c r="F2149" s="400"/>
    </row>
    <row r="2150" spans="1:6" ht="15">
      <c r="A2150" s="41"/>
      <c r="B2150" s="92">
        <v>4127</v>
      </c>
      <c r="C2150" s="92"/>
      <c r="D2150" s="29" t="s">
        <v>19</v>
      </c>
      <c r="E2150" s="93">
        <f>SUM(E2151+E2152)</f>
        <v>2000</v>
      </c>
      <c r="F2150" s="400">
        <f>SUM(F2151+F2152)</f>
        <v>1407.2</v>
      </c>
    </row>
    <row r="2151" spans="1:6" ht="15">
      <c r="A2151" s="41"/>
      <c r="B2151" s="92"/>
      <c r="C2151" s="92">
        <v>41271</v>
      </c>
      <c r="D2151" s="29" t="s">
        <v>19</v>
      </c>
      <c r="E2151" s="93">
        <v>2000</v>
      </c>
      <c r="F2151" s="400">
        <v>1407.2</v>
      </c>
    </row>
    <row r="2152" spans="1:6" ht="16.5" hidden="1" thickBot="1">
      <c r="A2152" s="98"/>
      <c r="B2152" s="45"/>
      <c r="C2152" s="45">
        <v>41272</v>
      </c>
      <c r="D2152" s="46" t="s">
        <v>20</v>
      </c>
      <c r="E2152" s="99"/>
      <c r="F2152" s="400"/>
    </row>
    <row r="2153" spans="1:6" ht="15">
      <c r="A2153" s="41">
        <v>413</v>
      </c>
      <c r="B2153" s="43"/>
      <c r="C2153" s="100"/>
      <c r="D2153" s="101" t="s">
        <v>21</v>
      </c>
      <c r="E2153" s="102">
        <f>SUM(E2154+E2159+E2162+E2163+E2164)</f>
        <v>1200</v>
      </c>
      <c r="F2153" s="400">
        <f>SUM(F2154+F2159+F2162+F2163+F2164)</f>
        <v>380</v>
      </c>
    </row>
    <row r="2154" spans="1:6" ht="15" hidden="1">
      <c r="A2154" s="41"/>
      <c r="B2154" s="92">
        <v>4131</v>
      </c>
      <c r="C2154" s="92"/>
      <c r="D2154" s="29" t="s">
        <v>22</v>
      </c>
      <c r="E2154" s="93">
        <f>SUM(E2155+E2156+E2157+E2158)</f>
        <v>0</v>
      </c>
      <c r="F2154" s="400">
        <f>SUM(F2155+F2156+F2157+F2158)</f>
        <v>0</v>
      </c>
    </row>
    <row r="2155" spans="1:6" ht="15" hidden="1">
      <c r="A2155" s="41"/>
      <c r="B2155" s="92"/>
      <c r="C2155" s="92">
        <v>41311</v>
      </c>
      <c r="D2155" s="29" t="s">
        <v>23</v>
      </c>
      <c r="E2155" s="93"/>
      <c r="F2155" s="400"/>
    </row>
    <row r="2156" spans="1:6" ht="15" hidden="1">
      <c r="A2156" s="41"/>
      <c r="B2156" s="92"/>
      <c r="C2156" s="92">
        <v>41312</v>
      </c>
      <c r="D2156" s="29" t="s">
        <v>24</v>
      </c>
      <c r="E2156" s="93"/>
      <c r="F2156" s="400"/>
    </row>
    <row r="2157" spans="1:6" ht="15" hidden="1">
      <c r="A2157" s="41"/>
      <c r="B2157" s="92"/>
      <c r="C2157" s="92">
        <v>41313</v>
      </c>
      <c r="D2157" s="29" t="s">
        <v>25</v>
      </c>
      <c r="E2157" s="93"/>
      <c r="F2157" s="400"/>
    </row>
    <row r="2158" spans="1:6" ht="15" hidden="1">
      <c r="A2158" s="41"/>
      <c r="B2158" s="92"/>
      <c r="C2158" s="92">
        <v>41315</v>
      </c>
      <c r="D2158" s="29" t="s">
        <v>26</v>
      </c>
      <c r="E2158" s="93"/>
      <c r="F2158" s="400"/>
    </row>
    <row r="2159" spans="1:6" ht="15">
      <c r="A2159" s="41"/>
      <c r="B2159" s="92">
        <v>4133</v>
      </c>
      <c r="C2159" s="92"/>
      <c r="D2159" s="29" t="s">
        <v>27</v>
      </c>
      <c r="E2159" s="93">
        <f>E2160</f>
        <v>1000</v>
      </c>
      <c r="F2159" s="400">
        <f>F2160</f>
        <v>380</v>
      </c>
    </row>
    <row r="2160" spans="1:6" ht="15">
      <c r="A2160" s="41"/>
      <c r="B2160" s="92"/>
      <c r="C2160" s="92">
        <v>41331</v>
      </c>
      <c r="D2160" s="29" t="s">
        <v>28</v>
      </c>
      <c r="E2160" s="93">
        <v>1000</v>
      </c>
      <c r="F2160" s="400">
        <v>380</v>
      </c>
    </row>
    <row r="2161" spans="1:6" ht="15" hidden="1">
      <c r="A2161" s="41"/>
      <c r="B2161" s="92"/>
      <c r="C2161" s="92">
        <v>41332</v>
      </c>
      <c r="D2161" s="29" t="s">
        <v>27</v>
      </c>
      <c r="E2161" s="93"/>
      <c r="F2161" s="400"/>
    </row>
    <row r="2162" spans="1:6" ht="15" hidden="1">
      <c r="A2162" s="41"/>
      <c r="B2162" s="92">
        <v>4134</v>
      </c>
      <c r="C2162" s="92"/>
      <c r="D2162" s="29" t="s">
        <v>29</v>
      </c>
      <c r="E2162" s="93"/>
      <c r="F2162" s="400"/>
    </row>
    <row r="2163" spans="1:6" ht="15" hidden="1">
      <c r="A2163" s="41"/>
      <c r="B2163" s="92">
        <v>4135</v>
      </c>
      <c r="C2163" s="92"/>
      <c r="D2163" s="29" t="s">
        <v>30</v>
      </c>
      <c r="E2163" s="93"/>
      <c r="F2163" s="400"/>
    </row>
    <row r="2164" spans="1:6" ht="16.5" thickBot="1">
      <c r="A2164" s="98"/>
      <c r="B2164" s="45">
        <v>4139</v>
      </c>
      <c r="C2164" s="45"/>
      <c r="D2164" s="46" t="s">
        <v>31</v>
      </c>
      <c r="E2164" s="99">
        <v>200</v>
      </c>
      <c r="F2164" s="400">
        <v>0</v>
      </c>
    </row>
    <row r="2165" spans="1:6" ht="15">
      <c r="A2165" s="37">
        <v>414</v>
      </c>
      <c r="B2165" s="103"/>
      <c r="C2165" s="103"/>
      <c r="D2165" s="90" t="s">
        <v>32</v>
      </c>
      <c r="E2165" s="91">
        <f>SUM(E2166+E2167+E2168+E2171+E2172+E2173+E2174+E2175+E2176)</f>
        <v>1100</v>
      </c>
      <c r="F2165" s="400">
        <f>SUM(F2166+F2167+F2168+F2171+F2172+F2173+F2174+F2175+F2176)</f>
        <v>0</v>
      </c>
    </row>
    <row r="2166" spans="1:6" ht="15">
      <c r="A2166" s="41"/>
      <c r="B2166" s="92">
        <v>4141</v>
      </c>
      <c r="C2166" s="92"/>
      <c r="D2166" s="92" t="s">
        <v>33</v>
      </c>
      <c r="E2166" s="93">
        <v>500</v>
      </c>
      <c r="F2166" s="400">
        <v>0</v>
      </c>
    </row>
    <row r="2167" spans="1:6" ht="15">
      <c r="A2167" s="41"/>
      <c r="B2167" s="92">
        <v>4142</v>
      </c>
      <c r="C2167" s="92"/>
      <c r="D2167" s="92" t="s">
        <v>34</v>
      </c>
      <c r="E2167" s="93">
        <v>200</v>
      </c>
      <c r="F2167" s="400">
        <v>0</v>
      </c>
    </row>
    <row r="2168" spans="1:6" ht="15" hidden="1">
      <c r="A2168" s="41"/>
      <c r="B2168" s="92">
        <v>4143</v>
      </c>
      <c r="C2168" s="92"/>
      <c r="D2168" s="92" t="s">
        <v>35</v>
      </c>
      <c r="E2168" s="93">
        <f>SUM(E2169+E2170)</f>
        <v>0</v>
      </c>
      <c r="F2168" s="400">
        <f>SUM(F2169+F2170)</f>
        <v>0</v>
      </c>
    </row>
    <row r="2169" spans="1:6" ht="15" hidden="1">
      <c r="A2169" s="41"/>
      <c r="B2169" s="92"/>
      <c r="C2169" s="92">
        <v>41431</v>
      </c>
      <c r="D2169" s="92" t="s">
        <v>36</v>
      </c>
      <c r="E2169" s="93"/>
      <c r="F2169" s="400"/>
    </row>
    <row r="2170" spans="1:6" ht="15" hidden="1">
      <c r="A2170" s="41"/>
      <c r="B2170" s="92"/>
      <c r="C2170" s="92">
        <v>41432</v>
      </c>
      <c r="D2170" s="92" t="s">
        <v>37</v>
      </c>
      <c r="E2170" s="93"/>
      <c r="F2170" s="400"/>
    </row>
    <row r="2171" spans="1:6" ht="15" hidden="1">
      <c r="A2171" s="41"/>
      <c r="B2171" s="92">
        <v>4144</v>
      </c>
      <c r="C2171" s="92"/>
      <c r="D2171" s="29" t="s">
        <v>123</v>
      </c>
      <c r="E2171" s="93"/>
      <c r="F2171" s="400"/>
    </row>
    <row r="2172" spans="1:6" ht="15" hidden="1">
      <c r="A2172" s="41"/>
      <c r="B2172" s="92">
        <v>4145</v>
      </c>
      <c r="C2172" s="92"/>
      <c r="D2172" s="29" t="s">
        <v>39</v>
      </c>
      <c r="E2172" s="93"/>
      <c r="F2172" s="400"/>
    </row>
    <row r="2173" spans="1:6" ht="15" hidden="1">
      <c r="A2173" s="41"/>
      <c r="B2173" s="92">
        <v>4146</v>
      </c>
      <c r="C2173" s="92"/>
      <c r="D2173" s="29" t="s">
        <v>40</v>
      </c>
      <c r="E2173" s="93"/>
      <c r="F2173" s="400"/>
    </row>
    <row r="2174" spans="1:6" ht="15" hidden="1">
      <c r="A2174" s="41"/>
      <c r="B2174" s="92">
        <v>4147</v>
      </c>
      <c r="C2174" s="92"/>
      <c r="D2174" s="29" t="s">
        <v>41</v>
      </c>
      <c r="E2174" s="93"/>
      <c r="F2174" s="400"/>
    </row>
    <row r="2175" spans="1:6" ht="15" hidden="1">
      <c r="A2175" s="41"/>
      <c r="B2175" s="92">
        <v>4148</v>
      </c>
      <c r="C2175" s="92"/>
      <c r="D2175" s="29" t="s">
        <v>42</v>
      </c>
      <c r="E2175" s="93"/>
      <c r="F2175" s="400"/>
    </row>
    <row r="2176" spans="1:6" ht="15">
      <c r="A2176" s="41"/>
      <c r="B2176" s="92">
        <v>4149</v>
      </c>
      <c r="C2176" s="92"/>
      <c r="D2176" s="29" t="s">
        <v>43</v>
      </c>
      <c r="E2176" s="93">
        <f>SUM(E2177+E2178+E2179+E2180)</f>
        <v>400</v>
      </c>
      <c r="F2176" s="400">
        <f>SUM(F2177+F2178+F2179+F2180)</f>
        <v>0</v>
      </c>
    </row>
    <row r="2177" spans="1:6" ht="15">
      <c r="A2177" s="41"/>
      <c r="B2177" s="92"/>
      <c r="C2177" s="92">
        <v>41491</v>
      </c>
      <c r="D2177" s="29" t="s">
        <v>43</v>
      </c>
      <c r="E2177" s="93">
        <v>200</v>
      </c>
      <c r="F2177" s="400">
        <v>0</v>
      </c>
    </row>
    <row r="2178" spans="1:6" ht="16.5" thickBot="1">
      <c r="A2178" s="41"/>
      <c r="B2178" s="92"/>
      <c r="C2178" s="92">
        <v>41492</v>
      </c>
      <c r="D2178" s="29" t="s">
        <v>44</v>
      </c>
      <c r="E2178" s="93">
        <v>200</v>
      </c>
      <c r="F2178" s="400">
        <v>0</v>
      </c>
    </row>
    <row r="2179" spans="1:6" ht="16.5" hidden="1" thickBot="1">
      <c r="A2179" s="41"/>
      <c r="B2179" s="92"/>
      <c r="C2179" s="92">
        <v>41493</v>
      </c>
      <c r="D2179" s="29" t="s">
        <v>45</v>
      </c>
      <c r="E2179" s="93"/>
      <c r="F2179" s="400"/>
    </row>
    <row r="2180" spans="1:6" ht="16.5" hidden="1" thickBot="1">
      <c r="A2180" s="98"/>
      <c r="B2180" s="104"/>
      <c r="C2180" s="105">
        <v>41494</v>
      </c>
      <c r="D2180" s="106" t="s">
        <v>46</v>
      </c>
      <c r="E2180" s="107"/>
      <c r="F2180" s="400"/>
    </row>
    <row r="2181" spans="1:6" ht="16.5" hidden="1" thickBot="1">
      <c r="A2181" s="37">
        <v>415</v>
      </c>
      <c r="B2181" s="96"/>
      <c r="C2181" s="97"/>
      <c r="D2181" s="90" t="s">
        <v>47</v>
      </c>
      <c r="E2181" s="89">
        <f>SUM(E2182+E2183+E2184)</f>
        <v>0</v>
      </c>
      <c r="F2181" s="400">
        <f>SUM(F2182+F2183+F2184)</f>
        <v>0</v>
      </c>
    </row>
    <row r="2182" spans="1:6" ht="16.5" hidden="1" thickBot="1">
      <c r="A2182" s="41"/>
      <c r="B2182" s="92">
        <v>4151</v>
      </c>
      <c r="C2182" s="92"/>
      <c r="D2182" s="108" t="s">
        <v>48</v>
      </c>
      <c r="E2182" s="93"/>
      <c r="F2182" s="400"/>
    </row>
    <row r="2183" spans="1:6" ht="16.5" hidden="1" thickBot="1">
      <c r="A2183" s="41"/>
      <c r="B2183" s="92">
        <v>4152</v>
      </c>
      <c r="C2183" s="92"/>
      <c r="D2183" s="108" t="s">
        <v>49</v>
      </c>
      <c r="E2183" s="93"/>
      <c r="F2183" s="400"/>
    </row>
    <row r="2184" spans="1:6" ht="16.5" hidden="1" thickBot="1">
      <c r="A2184" s="98"/>
      <c r="B2184" s="45">
        <v>4153</v>
      </c>
      <c r="C2184" s="109"/>
      <c r="D2184" s="45" t="s">
        <v>50</v>
      </c>
      <c r="E2184" s="99"/>
      <c r="F2184" s="400"/>
    </row>
    <row r="2185" spans="1:6" ht="16.5" hidden="1" thickBot="1">
      <c r="A2185" s="37">
        <v>416</v>
      </c>
      <c r="B2185" s="110"/>
      <c r="C2185" s="110"/>
      <c r="D2185" s="90" t="s">
        <v>51</v>
      </c>
      <c r="E2185" s="89">
        <f>SUM(E2186)</f>
        <v>0</v>
      </c>
      <c r="F2185" s="400">
        <f>SUM(F2186)</f>
        <v>0</v>
      </c>
    </row>
    <row r="2186" spans="1:6" ht="16.5" hidden="1" thickBot="1">
      <c r="A2186" s="98"/>
      <c r="B2186" s="45">
        <v>4162</v>
      </c>
      <c r="C2186" s="45"/>
      <c r="D2186" s="46" t="s">
        <v>52</v>
      </c>
      <c r="E2186" s="99"/>
      <c r="F2186" s="400"/>
    </row>
    <row r="2187" spans="1:6" ht="16.5" hidden="1" thickBot="1">
      <c r="A2187" s="41">
        <v>417</v>
      </c>
      <c r="B2187" s="38"/>
      <c r="C2187" s="39"/>
      <c r="D2187" s="40" t="s">
        <v>53</v>
      </c>
      <c r="E2187" s="91">
        <f>SUM(E2188)</f>
        <v>0</v>
      </c>
      <c r="F2187" s="400">
        <f>SUM(F2188)</f>
        <v>0</v>
      </c>
    </row>
    <row r="2188" spans="1:6" ht="16.5" hidden="1" thickBot="1">
      <c r="A2188" s="41"/>
      <c r="B2188" s="42">
        <v>4171</v>
      </c>
      <c r="C2188" s="43"/>
      <c r="D2188" s="31" t="s">
        <v>54</v>
      </c>
      <c r="E2188" s="111"/>
      <c r="F2188" s="400"/>
    </row>
    <row r="2189" spans="1:6" ht="16.5" hidden="1" thickBot="1">
      <c r="A2189" s="37">
        <v>418</v>
      </c>
      <c r="B2189" s="110"/>
      <c r="C2189" s="39"/>
      <c r="D2189" s="90" t="s">
        <v>55</v>
      </c>
      <c r="E2189" s="89">
        <f>SUM(E2190)</f>
        <v>0</v>
      </c>
      <c r="F2189" s="400">
        <f>SUM(F2190)</f>
        <v>0</v>
      </c>
    </row>
    <row r="2190" spans="1:6" ht="16.5" hidden="1" thickBot="1">
      <c r="A2190" s="41"/>
      <c r="B2190" s="92">
        <v>4181</v>
      </c>
      <c r="C2190" s="112"/>
      <c r="D2190" s="113" t="s">
        <v>56</v>
      </c>
      <c r="E2190" s="93">
        <f>SUM(E2191+E2192)</f>
        <v>0</v>
      </c>
      <c r="F2190" s="400">
        <f>SUM(F2191+F2192)</f>
        <v>0</v>
      </c>
    </row>
    <row r="2191" spans="1:6" ht="16.5" hidden="1" thickBot="1">
      <c r="A2191" s="41"/>
      <c r="B2191" s="92"/>
      <c r="C2191" s="92">
        <v>41811</v>
      </c>
      <c r="D2191" s="29" t="s">
        <v>57</v>
      </c>
      <c r="E2191" s="93"/>
      <c r="F2191" s="400"/>
    </row>
    <row r="2192" spans="1:6" ht="16.5" hidden="1" thickBot="1">
      <c r="A2192" s="98"/>
      <c r="B2192" s="104"/>
      <c r="C2192" s="105">
        <v>41812</v>
      </c>
      <c r="D2192" s="106" t="s">
        <v>58</v>
      </c>
      <c r="E2192" s="107"/>
      <c r="F2192" s="400"/>
    </row>
    <row r="2193" spans="1:6" ht="15">
      <c r="A2193" s="37">
        <v>419</v>
      </c>
      <c r="B2193" s="96"/>
      <c r="C2193" s="97"/>
      <c r="D2193" s="90" t="s">
        <v>59</v>
      </c>
      <c r="E2193" s="89">
        <f>SUM(E2194+E2195+E2196+E2197+E2198+E2199+E2200)</f>
        <v>200</v>
      </c>
      <c r="F2193" s="400">
        <f>SUM(F2194+F2195+F2196+F2197+F2198+F2199+F2200)</f>
        <v>0</v>
      </c>
    </row>
    <row r="2194" spans="1:6" ht="15" hidden="1">
      <c r="A2194" s="41"/>
      <c r="B2194" s="92">
        <v>4191</v>
      </c>
      <c r="C2194" s="92"/>
      <c r="D2194" s="108" t="s">
        <v>60</v>
      </c>
      <c r="E2194" s="93"/>
      <c r="F2194" s="400"/>
    </row>
    <row r="2195" spans="1:6" ht="15" hidden="1">
      <c r="A2195" s="41"/>
      <c r="B2195" s="92">
        <v>4192</v>
      </c>
      <c r="C2195" s="92"/>
      <c r="D2195" s="108" t="s">
        <v>61</v>
      </c>
      <c r="E2195" s="93"/>
      <c r="F2195" s="400"/>
    </row>
    <row r="2196" spans="1:6" ht="15" hidden="1">
      <c r="A2196" s="41"/>
      <c r="B2196" s="92">
        <v>4193</v>
      </c>
      <c r="C2196" s="92"/>
      <c r="D2196" s="108" t="s">
        <v>62</v>
      </c>
      <c r="E2196" s="93"/>
      <c r="F2196" s="400"/>
    </row>
    <row r="2197" spans="1:6" ht="15" hidden="1">
      <c r="A2197" s="41"/>
      <c r="B2197" s="92">
        <v>4194</v>
      </c>
      <c r="C2197" s="92"/>
      <c r="D2197" s="108" t="s">
        <v>63</v>
      </c>
      <c r="E2197" s="93"/>
      <c r="F2197" s="400"/>
    </row>
    <row r="2198" spans="1:6" ht="15" hidden="1">
      <c r="A2198" s="41"/>
      <c r="B2198" s="13">
        <v>4195</v>
      </c>
      <c r="C2198" s="13"/>
      <c r="D2198" s="34" t="s">
        <v>64</v>
      </c>
      <c r="E2198" s="93"/>
      <c r="F2198" s="400"/>
    </row>
    <row r="2199" spans="1:6" ht="15" hidden="1">
      <c r="A2199" s="41"/>
      <c r="B2199" s="92">
        <v>4196</v>
      </c>
      <c r="C2199" s="92"/>
      <c r="D2199" s="108" t="s">
        <v>124</v>
      </c>
      <c r="E2199" s="93"/>
      <c r="F2199" s="400"/>
    </row>
    <row r="2200" spans="1:6" ht="16.5" thickBot="1">
      <c r="A2200" s="98"/>
      <c r="B2200" s="45">
        <v>4199</v>
      </c>
      <c r="C2200" s="45"/>
      <c r="D2200" s="114" t="s">
        <v>66</v>
      </c>
      <c r="E2200" s="99">
        <v>200</v>
      </c>
      <c r="F2200" s="400">
        <v>0</v>
      </c>
    </row>
    <row r="2201" spans="1:6" ht="16.5" hidden="1" thickBot="1">
      <c r="A2201" s="378">
        <v>42</v>
      </c>
      <c r="B2201" s="52"/>
      <c r="C2201" s="52"/>
      <c r="D2201" s="53" t="s">
        <v>67</v>
      </c>
      <c r="E2201" s="54">
        <f>SUM(E2202)</f>
        <v>0</v>
      </c>
      <c r="F2201" s="400">
        <f>SUM(F2202)</f>
        <v>0</v>
      </c>
    </row>
    <row r="2202" spans="1:6" ht="16.5" hidden="1" thickBot="1">
      <c r="A2202" s="4">
        <v>421</v>
      </c>
      <c r="B2202" s="32"/>
      <c r="C2202" s="32"/>
      <c r="D2202" s="58" t="s">
        <v>68</v>
      </c>
      <c r="E2202" s="33">
        <f>SUM(E2203)</f>
        <v>0</v>
      </c>
      <c r="F2202" s="400">
        <f>SUM(F2203)</f>
        <v>0</v>
      </c>
    </row>
    <row r="2203" spans="1:6" ht="16.5" hidden="1" thickBot="1">
      <c r="A2203" s="9"/>
      <c r="B2203" s="13">
        <v>4215</v>
      </c>
      <c r="C2203" s="13"/>
      <c r="D2203" s="34" t="s">
        <v>69</v>
      </c>
      <c r="E2203" s="30"/>
      <c r="F2203" s="400"/>
    </row>
    <row r="2204" spans="1:6" ht="16.5" hidden="1" thickBot="1">
      <c r="A2204" s="9">
        <v>422</v>
      </c>
      <c r="B2204" s="10"/>
      <c r="C2204" s="75"/>
      <c r="D2204" s="145" t="s">
        <v>70</v>
      </c>
      <c r="E2204" s="56"/>
      <c r="F2204" s="400"/>
    </row>
    <row r="2205" spans="1:6" ht="16.5" hidden="1" thickBot="1">
      <c r="A2205" s="9"/>
      <c r="B2205" s="26">
        <v>4222</v>
      </c>
      <c r="C2205" s="27"/>
      <c r="D2205" s="118" t="s">
        <v>71</v>
      </c>
      <c r="E2205" s="64"/>
      <c r="F2205" s="400"/>
    </row>
    <row r="2206" spans="1:6" ht="32.25" hidden="1" thickBot="1">
      <c r="A2206" s="83">
        <v>43</v>
      </c>
      <c r="B2206" s="119"/>
      <c r="C2206" s="120"/>
      <c r="D2206" s="154" t="s">
        <v>131</v>
      </c>
      <c r="E2206" s="86">
        <f>SUM(E2207+E2223)</f>
        <v>0</v>
      </c>
      <c r="F2206" s="400">
        <f>SUM(F2207+F2223)</f>
        <v>0</v>
      </c>
    </row>
    <row r="2207" spans="1:6" ht="16.5" hidden="1" thickBot="1">
      <c r="A2207" s="37">
        <v>431</v>
      </c>
      <c r="B2207" s="96"/>
      <c r="C2207" s="97"/>
      <c r="D2207" s="122" t="s">
        <v>73</v>
      </c>
      <c r="E2207" s="89">
        <f>SUM(E2208+E2209+E2210+E2211+E2212+E2213+E2217)</f>
        <v>0</v>
      </c>
      <c r="F2207" s="400">
        <f>SUM(F2208+F2209+F2210+F2211+F2212+F2213+F2217)</f>
        <v>0</v>
      </c>
    </row>
    <row r="2208" spans="1:6" ht="16.5" hidden="1" thickBot="1">
      <c r="A2208" s="41"/>
      <c r="B2208" s="92">
        <v>4312</v>
      </c>
      <c r="C2208" s="123"/>
      <c r="D2208" s="124" t="s">
        <v>74</v>
      </c>
      <c r="E2208" s="125"/>
      <c r="F2208" s="400"/>
    </row>
    <row r="2209" spans="1:6" ht="16.5" hidden="1" thickBot="1">
      <c r="A2209" s="41"/>
      <c r="B2209" s="92">
        <v>4313</v>
      </c>
      <c r="C2209" s="92"/>
      <c r="D2209" s="124" t="s">
        <v>75</v>
      </c>
      <c r="E2209" s="93"/>
      <c r="F2209" s="400"/>
    </row>
    <row r="2210" spans="1:6" ht="16.5" hidden="1" thickBot="1">
      <c r="A2210" s="41"/>
      <c r="B2210" s="92">
        <v>4314</v>
      </c>
      <c r="C2210" s="92"/>
      <c r="D2210" s="124" t="s">
        <v>76</v>
      </c>
      <c r="E2210" s="93"/>
      <c r="F2210" s="400"/>
    </row>
    <row r="2211" spans="1:6" ht="16.5" hidden="1" thickBot="1">
      <c r="A2211" s="41"/>
      <c r="B2211" s="92">
        <v>4315</v>
      </c>
      <c r="C2211" s="126"/>
      <c r="D2211" s="127" t="s">
        <v>77</v>
      </c>
      <c r="E2211" s="93"/>
      <c r="F2211" s="400"/>
    </row>
    <row r="2212" spans="1:6" ht="16.5" hidden="1" thickBot="1">
      <c r="A2212" s="41"/>
      <c r="B2212" s="92">
        <v>4316</v>
      </c>
      <c r="C2212" s="92"/>
      <c r="D2212" s="92" t="s">
        <v>78</v>
      </c>
      <c r="E2212" s="93"/>
      <c r="F2212" s="400"/>
    </row>
    <row r="2213" spans="1:6" ht="16.5" hidden="1" thickBot="1">
      <c r="A2213" s="41"/>
      <c r="B2213" s="92">
        <v>4318</v>
      </c>
      <c r="C2213" s="92"/>
      <c r="D2213" s="92" t="s">
        <v>79</v>
      </c>
      <c r="E2213" s="93">
        <f>SUM(E2214+E2215+E2216)</f>
        <v>0</v>
      </c>
      <c r="F2213" s="400">
        <f>SUM(F2214+F2215+F2216)</f>
        <v>0</v>
      </c>
    </row>
    <row r="2214" spans="1:6" ht="16.5" hidden="1" thickBot="1">
      <c r="A2214" s="41"/>
      <c r="B2214" s="71"/>
      <c r="C2214" s="71">
        <v>43181</v>
      </c>
      <c r="D2214" s="92" t="s">
        <v>79</v>
      </c>
      <c r="E2214" s="95"/>
      <c r="F2214" s="400"/>
    </row>
    <row r="2215" spans="1:6" ht="16.5" hidden="1" thickBot="1">
      <c r="A2215" s="41"/>
      <c r="B2215" s="71"/>
      <c r="C2215" s="71">
        <v>43182</v>
      </c>
      <c r="D2215" s="71" t="s">
        <v>80</v>
      </c>
      <c r="E2215" s="95"/>
      <c r="F2215" s="400"/>
    </row>
    <row r="2216" spans="1:6" ht="16.5" hidden="1" thickBot="1">
      <c r="A2216" s="41"/>
      <c r="B2216" s="71"/>
      <c r="C2216" s="71">
        <v>43183</v>
      </c>
      <c r="D2216" s="71" t="s">
        <v>81</v>
      </c>
      <c r="E2216" s="95"/>
      <c r="F2216" s="400"/>
    </row>
    <row r="2217" spans="1:6" ht="16.5" hidden="1" thickBot="1">
      <c r="A2217" s="41"/>
      <c r="B2217" s="92">
        <v>4319</v>
      </c>
      <c r="C2217" s="92"/>
      <c r="D2217" s="92" t="s">
        <v>82</v>
      </c>
      <c r="E2217" s="93">
        <f>SUM(E2218+E2219+E2220+E2221+E2222)</f>
        <v>0</v>
      </c>
      <c r="F2217" s="400">
        <f>SUM(F2218+F2219+F2220+F2221+F2222)</f>
        <v>0</v>
      </c>
    </row>
    <row r="2218" spans="1:6" ht="16.5" hidden="1" thickBot="1">
      <c r="A2218" s="9"/>
      <c r="B2218" s="16"/>
      <c r="C2218" s="16">
        <v>43191</v>
      </c>
      <c r="D2218" s="16" t="s">
        <v>83</v>
      </c>
      <c r="E2218" s="30"/>
      <c r="F2218" s="400"/>
    </row>
    <row r="2219" spans="1:6" ht="16.5" hidden="1" thickBot="1">
      <c r="A2219" s="9"/>
      <c r="B2219" s="16"/>
      <c r="C2219" s="16">
        <v>43192</v>
      </c>
      <c r="D2219" s="16" t="s">
        <v>84</v>
      </c>
      <c r="E2219" s="30"/>
      <c r="F2219" s="400"/>
    </row>
    <row r="2220" spans="1:6" ht="16.5" hidden="1" thickBot="1">
      <c r="A2220" s="9"/>
      <c r="B2220" s="16"/>
      <c r="C2220" s="16">
        <v>43193</v>
      </c>
      <c r="D2220" s="16" t="s">
        <v>85</v>
      </c>
      <c r="E2220" s="30"/>
      <c r="F2220" s="400"/>
    </row>
    <row r="2221" spans="1:6" ht="16.5" hidden="1" thickBot="1">
      <c r="A2221" s="9"/>
      <c r="B2221" s="13"/>
      <c r="C2221" s="16">
        <v>43194</v>
      </c>
      <c r="D2221" s="13" t="s">
        <v>86</v>
      </c>
      <c r="E2221" s="30"/>
      <c r="F2221" s="400"/>
    </row>
    <row r="2222" spans="1:6" ht="16.5" hidden="1" thickBot="1">
      <c r="A2222" s="22"/>
      <c r="B2222" s="48"/>
      <c r="C2222" s="23">
        <v>43195</v>
      </c>
      <c r="D2222" s="48" t="s">
        <v>87</v>
      </c>
      <c r="E2222" s="128"/>
      <c r="F2222" s="400"/>
    </row>
    <row r="2223" spans="1:6" ht="16.5" hidden="1" thickBot="1">
      <c r="A2223" s="37">
        <v>432</v>
      </c>
      <c r="B2223" s="96"/>
      <c r="C2223" s="97"/>
      <c r="D2223" s="129" t="s">
        <v>88</v>
      </c>
      <c r="E2223" s="89">
        <f>SUM(E2224)</f>
        <v>0</v>
      </c>
      <c r="F2223" s="400">
        <f>SUM(F2224)</f>
        <v>0</v>
      </c>
    </row>
    <row r="2224" spans="1:6" ht="16.5" hidden="1" thickBot="1">
      <c r="A2224" s="41"/>
      <c r="B2224" s="92">
        <v>4326</v>
      </c>
      <c r="C2224" s="92"/>
      <c r="D2224" s="92" t="s">
        <v>89</v>
      </c>
      <c r="E2224" s="130">
        <f>SUM(E2225+E2226+E2227+E2228+E2229+E2230+E2231+E2232)</f>
        <v>0</v>
      </c>
      <c r="F2224" s="400">
        <f>SUM(F2225+F2226+F2227+F2228+F2229+F2230+F2231+F2232)</f>
        <v>0</v>
      </c>
    </row>
    <row r="2225" spans="1:6" ht="16.5" hidden="1" thickBot="1">
      <c r="A2225" s="41"/>
      <c r="B2225" s="92"/>
      <c r="C2225" s="92">
        <v>43261</v>
      </c>
      <c r="D2225" s="29" t="s">
        <v>90</v>
      </c>
      <c r="E2225" s="131"/>
      <c r="F2225" s="400"/>
    </row>
    <row r="2226" spans="1:6" ht="16.5" hidden="1" thickBot="1">
      <c r="A2226" s="41"/>
      <c r="B2226" s="92"/>
      <c r="C2226" s="92">
        <v>43262</v>
      </c>
      <c r="D2226" s="92" t="s">
        <v>91</v>
      </c>
      <c r="E2226" s="130"/>
      <c r="F2226" s="400"/>
    </row>
    <row r="2227" spans="1:6" ht="16.5" hidden="1" thickBot="1">
      <c r="A2227" s="41"/>
      <c r="B2227" s="92"/>
      <c r="C2227" s="92">
        <v>43263</v>
      </c>
      <c r="D2227" s="92" t="s">
        <v>92</v>
      </c>
      <c r="E2227" s="130"/>
      <c r="F2227" s="400"/>
    </row>
    <row r="2228" spans="1:6" ht="16.5" hidden="1" thickBot="1">
      <c r="A2228" s="41"/>
      <c r="B2228" s="92"/>
      <c r="C2228" s="92">
        <v>43264</v>
      </c>
      <c r="D2228" s="92" t="s">
        <v>93</v>
      </c>
      <c r="E2228" s="130"/>
      <c r="F2228" s="400"/>
    </row>
    <row r="2229" spans="1:6" ht="16.5" hidden="1" thickBot="1">
      <c r="A2229" s="41"/>
      <c r="B2229" s="92"/>
      <c r="C2229" s="92">
        <v>43265</v>
      </c>
      <c r="D2229" s="124" t="s">
        <v>94</v>
      </c>
      <c r="E2229" s="130"/>
      <c r="F2229" s="400"/>
    </row>
    <row r="2230" spans="1:6" ht="16.5" hidden="1" thickBot="1">
      <c r="A2230" s="41"/>
      <c r="B2230" s="92"/>
      <c r="C2230" s="92">
        <v>43266</v>
      </c>
      <c r="D2230" s="92" t="s">
        <v>95</v>
      </c>
      <c r="E2230" s="130"/>
      <c r="F2230" s="400"/>
    </row>
    <row r="2231" spans="1:6" ht="16.5" hidden="1" thickBot="1">
      <c r="A2231" s="41"/>
      <c r="B2231" s="71"/>
      <c r="C2231" s="71">
        <v>43267</v>
      </c>
      <c r="D2231" s="71" t="s">
        <v>96</v>
      </c>
      <c r="E2231" s="132"/>
      <c r="F2231" s="400"/>
    </row>
    <row r="2232" spans="1:6" ht="16.5" hidden="1" thickBot="1">
      <c r="A2232" s="133"/>
      <c r="B2232" s="92"/>
      <c r="C2232" s="92">
        <v>43268</v>
      </c>
      <c r="D2232" s="92" t="s">
        <v>97</v>
      </c>
      <c r="E2232" s="93"/>
      <c r="F2232" s="400"/>
    </row>
    <row r="2233" spans="1:6" ht="16.5" hidden="1" thickBot="1">
      <c r="A2233" s="98"/>
      <c r="B2233" s="104"/>
      <c r="C2233" s="105">
        <v>43269</v>
      </c>
      <c r="D2233" s="104" t="s">
        <v>98</v>
      </c>
      <c r="E2233" s="107"/>
      <c r="F2233" s="400"/>
    </row>
    <row r="2234" spans="1:6" ht="16.5" thickBot="1">
      <c r="A2234" s="83">
        <v>44</v>
      </c>
      <c r="B2234" s="119"/>
      <c r="C2234" s="120"/>
      <c r="D2234" s="134" t="s">
        <v>99</v>
      </c>
      <c r="E2234" s="86">
        <f>SUM(E2235)</f>
        <v>500</v>
      </c>
      <c r="F2234" s="400">
        <f>SUM(F2235)</f>
        <v>0</v>
      </c>
    </row>
    <row r="2235" spans="1:6" ht="15">
      <c r="A2235" s="37">
        <v>441</v>
      </c>
      <c r="B2235" s="96"/>
      <c r="C2235" s="97"/>
      <c r="D2235" s="40" t="s">
        <v>100</v>
      </c>
      <c r="E2235" s="91">
        <f>SUM(E2236+E2237+E2246+E2247+E2248)</f>
        <v>500</v>
      </c>
      <c r="F2235" s="400">
        <f>SUM(F2236+F2237+F2246+F2247+F2248)</f>
        <v>0</v>
      </c>
    </row>
    <row r="2236" spans="1:6" ht="15" hidden="1">
      <c r="A2236" s="41"/>
      <c r="B2236" s="92">
        <v>4411</v>
      </c>
      <c r="C2236" s="92"/>
      <c r="D2236" s="92" t="s">
        <v>101</v>
      </c>
      <c r="E2236" s="130"/>
      <c r="F2236" s="400"/>
    </row>
    <row r="2237" spans="1:6" ht="15" hidden="1">
      <c r="A2237" s="41"/>
      <c r="B2237" s="92">
        <v>4412</v>
      </c>
      <c r="C2237" s="92"/>
      <c r="D2237" s="29" t="s">
        <v>102</v>
      </c>
      <c r="E2237" s="131">
        <f>SUM(E2238+E2239+E2240+E2241+E2242+E2243+E2244+E2245)</f>
        <v>0</v>
      </c>
      <c r="F2237" s="400">
        <f>SUM(F2238+F2239+F2240+F2241+F2242+F2243+F2244+F2245)</f>
        <v>0</v>
      </c>
    </row>
    <row r="2238" spans="1:6" ht="15" hidden="1">
      <c r="A2238" s="41"/>
      <c r="B2238" s="92"/>
      <c r="C2238" s="92">
        <v>44121</v>
      </c>
      <c r="D2238" s="92" t="s">
        <v>103</v>
      </c>
      <c r="E2238" s="130"/>
      <c r="F2238" s="400"/>
    </row>
    <row r="2239" spans="1:6" ht="15" hidden="1">
      <c r="A2239" s="41"/>
      <c r="B2239" s="92"/>
      <c r="C2239" s="92">
        <v>44122</v>
      </c>
      <c r="D2239" s="29" t="s">
        <v>104</v>
      </c>
      <c r="E2239" s="131"/>
      <c r="F2239" s="400"/>
    </row>
    <row r="2240" spans="1:6" ht="15" hidden="1">
      <c r="A2240" s="41"/>
      <c r="B2240" s="92"/>
      <c r="C2240" s="92">
        <v>44123</v>
      </c>
      <c r="D2240" s="92" t="s">
        <v>105</v>
      </c>
      <c r="E2240" s="130"/>
      <c r="F2240" s="400"/>
    </row>
    <row r="2241" spans="1:6" ht="15" hidden="1">
      <c r="A2241" s="41"/>
      <c r="B2241" s="92"/>
      <c r="C2241" s="92">
        <v>44124</v>
      </c>
      <c r="D2241" s="92" t="s">
        <v>106</v>
      </c>
      <c r="E2241" s="130"/>
      <c r="F2241" s="400"/>
    </row>
    <row r="2242" spans="1:6" ht="15" hidden="1">
      <c r="A2242" s="41"/>
      <c r="B2242" s="92"/>
      <c r="C2242" s="92">
        <v>44125</v>
      </c>
      <c r="D2242" s="92" t="s">
        <v>107</v>
      </c>
      <c r="E2242" s="130"/>
      <c r="F2242" s="400"/>
    </row>
    <row r="2243" spans="1:6" ht="15" hidden="1">
      <c r="A2243" s="41"/>
      <c r="B2243" s="92"/>
      <c r="C2243" s="92">
        <v>44126</v>
      </c>
      <c r="D2243" s="92" t="s">
        <v>108</v>
      </c>
      <c r="E2243" s="130"/>
      <c r="F2243" s="400"/>
    </row>
    <row r="2244" spans="1:6" ht="15" hidden="1">
      <c r="A2244" s="41"/>
      <c r="B2244" s="92"/>
      <c r="C2244" s="92">
        <v>44127</v>
      </c>
      <c r="D2244" s="92" t="s">
        <v>109</v>
      </c>
      <c r="E2244" s="130"/>
      <c r="F2244" s="400"/>
    </row>
    <row r="2245" spans="1:6" ht="15" hidden="1">
      <c r="A2245" s="41"/>
      <c r="B2245" s="92"/>
      <c r="C2245" s="92">
        <v>44128</v>
      </c>
      <c r="D2245" s="92" t="s">
        <v>66</v>
      </c>
      <c r="E2245" s="130"/>
      <c r="F2245" s="400"/>
    </row>
    <row r="2246" spans="1:6" ht="15" hidden="1">
      <c r="A2246" s="41"/>
      <c r="B2246" s="92">
        <v>4413</v>
      </c>
      <c r="C2246" s="92"/>
      <c r="D2246" s="92" t="s">
        <v>110</v>
      </c>
      <c r="E2246" s="130"/>
      <c r="F2246" s="400"/>
    </row>
    <row r="2247" spans="1:6" ht="16.5" thickBot="1">
      <c r="A2247" s="98"/>
      <c r="B2247" s="45">
        <v>4415</v>
      </c>
      <c r="C2247" s="45"/>
      <c r="D2247" s="45" t="s">
        <v>111</v>
      </c>
      <c r="E2247" s="144">
        <v>500</v>
      </c>
      <c r="F2247" s="401">
        <v>0</v>
      </c>
    </row>
    <row r="2248" spans="1:5" ht="15" hidden="1">
      <c r="A2248" s="41"/>
      <c r="B2248" s="43">
        <v>4416</v>
      </c>
      <c r="C2248" s="43"/>
      <c r="D2248" s="43" t="s">
        <v>112</v>
      </c>
      <c r="E2248" s="135"/>
    </row>
    <row r="2249" spans="1:5" ht="15" hidden="1">
      <c r="A2249" s="246">
        <v>45</v>
      </c>
      <c r="B2249" s="247"/>
      <c r="C2249" s="247"/>
      <c r="D2249" s="248" t="s">
        <v>234</v>
      </c>
      <c r="E2249" s="249"/>
    </row>
    <row r="2250" spans="1:5" ht="15" hidden="1">
      <c r="A2250" s="246">
        <v>451</v>
      </c>
      <c r="B2250" s="247"/>
      <c r="C2250" s="247"/>
      <c r="D2250" s="250" t="s">
        <v>242</v>
      </c>
      <c r="E2250" s="249"/>
    </row>
    <row r="2251" spans="1:5" ht="15" hidden="1">
      <c r="A2251" s="251"/>
      <c r="B2251" s="13">
        <v>4511</v>
      </c>
      <c r="C2251" s="13"/>
      <c r="D2251" s="13" t="s">
        <v>289</v>
      </c>
      <c r="E2251" s="252"/>
    </row>
    <row r="2252" spans="1:5" ht="15" hidden="1">
      <c r="A2252" s="251"/>
      <c r="B2252" s="13">
        <v>4512</v>
      </c>
      <c r="C2252" s="13"/>
      <c r="D2252" s="13" t="s">
        <v>290</v>
      </c>
      <c r="E2252" s="252"/>
    </row>
    <row r="2253" spans="1:5" ht="15" hidden="1">
      <c r="A2253" s="251"/>
      <c r="B2253" s="13">
        <v>4513</v>
      </c>
      <c r="C2253" s="13"/>
      <c r="D2253" s="13" t="s">
        <v>291</v>
      </c>
      <c r="E2253" s="252"/>
    </row>
    <row r="2254" spans="1:5" ht="15" hidden="1">
      <c r="A2254" s="251"/>
      <c r="B2254" s="13">
        <v>4515</v>
      </c>
      <c r="C2254" s="13"/>
      <c r="D2254" s="13" t="s">
        <v>292</v>
      </c>
      <c r="E2254" s="252"/>
    </row>
    <row r="2255" spans="1:5" ht="16.5" hidden="1" thickBot="1">
      <c r="A2255" s="83">
        <v>46</v>
      </c>
      <c r="B2255" s="119"/>
      <c r="C2255" s="119"/>
      <c r="D2255" s="134" t="s">
        <v>113</v>
      </c>
      <c r="E2255" s="86">
        <f>SUM(E2256+E2258+E2260)</f>
        <v>0</v>
      </c>
    </row>
    <row r="2256" spans="1:6" ht="15" hidden="1">
      <c r="A2256" s="41">
        <v>461</v>
      </c>
      <c r="B2256" s="112"/>
      <c r="C2256" s="112"/>
      <c r="D2256" s="101" t="s">
        <v>114</v>
      </c>
      <c r="E2256" s="102">
        <f>SUM(E2257)</f>
        <v>0</v>
      </c>
      <c r="F2256"/>
    </row>
    <row r="2257" spans="1:6" ht="16.5" hidden="1" thickBot="1">
      <c r="A2257" s="98"/>
      <c r="B2257" s="45">
        <v>4611</v>
      </c>
      <c r="C2257" s="109"/>
      <c r="D2257" s="45" t="s">
        <v>115</v>
      </c>
      <c r="E2257" s="99"/>
      <c r="F2257"/>
    </row>
    <row r="2258" spans="1:6" ht="15" hidden="1">
      <c r="A2258" s="4">
        <v>462</v>
      </c>
      <c r="B2258" s="32"/>
      <c r="C2258" s="136"/>
      <c r="D2258" s="28" t="s">
        <v>116</v>
      </c>
      <c r="E2258" s="70">
        <f>E2259</f>
        <v>0</v>
      </c>
      <c r="F2258"/>
    </row>
    <row r="2259" spans="1:6" ht="16.5" hidden="1" thickBot="1">
      <c r="A2259" s="22"/>
      <c r="B2259" s="48">
        <v>4621</v>
      </c>
      <c r="C2259" s="49"/>
      <c r="D2259" s="48" t="s">
        <v>117</v>
      </c>
      <c r="E2259" s="128"/>
      <c r="F2259"/>
    </row>
    <row r="2260" spans="1:6" ht="15" hidden="1">
      <c r="A2260" s="41">
        <v>463</v>
      </c>
      <c r="B2260" s="43"/>
      <c r="C2260" s="100"/>
      <c r="D2260" s="101" t="s">
        <v>118</v>
      </c>
      <c r="E2260" s="111">
        <f>SUM(E2261)</f>
        <v>0</v>
      </c>
      <c r="F2260"/>
    </row>
    <row r="2261" spans="1:6" ht="15" hidden="1">
      <c r="A2261" s="41"/>
      <c r="B2261" s="71">
        <v>4630</v>
      </c>
      <c r="C2261" s="71"/>
      <c r="D2261" s="94" t="s">
        <v>118</v>
      </c>
      <c r="E2261" s="95"/>
      <c r="F2261"/>
    </row>
    <row r="2262" spans="1:6" ht="16.5" hidden="1" thickBot="1">
      <c r="A2262" s="83">
        <v>47</v>
      </c>
      <c r="B2262" s="119"/>
      <c r="C2262" s="120"/>
      <c r="D2262" s="134" t="s">
        <v>119</v>
      </c>
      <c r="E2262" s="86">
        <f>SUM(E2263+E2264)</f>
        <v>0</v>
      </c>
      <c r="F2262"/>
    </row>
    <row r="2263" spans="1:6" ht="15" hidden="1">
      <c r="A2263" s="41"/>
      <c r="B2263" s="112">
        <v>471</v>
      </c>
      <c r="C2263" s="112"/>
      <c r="D2263" s="113" t="s">
        <v>120</v>
      </c>
      <c r="E2263" s="153"/>
      <c r="F2263"/>
    </row>
    <row r="2264" spans="1:6" ht="16.5" hidden="1" thickBot="1">
      <c r="A2264" s="98"/>
      <c r="B2264" s="45">
        <v>472</v>
      </c>
      <c r="C2264" s="45"/>
      <c r="D2264" s="46" t="s">
        <v>121</v>
      </c>
      <c r="E2264" s="99"/>
      <c r="F2264"/>
    </row>
    <row r="2265" spans="1:6" ht="15">
      <c r="A2265" s="139"/>
      <c r="B2265" s="100"/>
      <c r="C2265" s="100"/>
      <c r="D2265" s="140"/>
      <c r="E2265" s="141"/>
      <c r="F2265"/>
    </row>
    <row r="2266" spans="1:6" ht="15">
      <c r="A2266" s="139"/>
      <c r="B2266" s="100"/>
      <c r="C2266" s="100"/>
      <c r="D2266" s="140"/>
      <c r="E2266" s="141"/>
      <c r="F2266"/>
    </row>
    <row r="2267" spans="1:6" ht="15">
      <c r="A2267" s="139"/>
      <c r="B2267" s="100"/>
      <c r="C2267" s="100"/>
      <c r="D2267" s="140"/>
      <c r="E2267" s="141"/>
      <c r="F2267"/>
    </row>
    <row r="2268" spans="1:6" ht="15">
      <c r="A2268" s="139"/>
      <c r="B2268" s="100"/>
      <c r="C2268" s="100"/>
      <c r="D2268" s="140"/>
      <c r="E2268" s="141"/>
      <c r="F2268"/>
    </row>
    <row r="2269" spans="1:6" ht="15">
      <c r="A2269" s="139"/>
      <c r="B2269" s="100"/>
      <c r="C2269" s="100"/>
      <c r="D2269" s="140"/>
      <c r="E2269" s="141"/>
      <c r="F2269"/>
    </row>
    <row r="2270" spans="1:6" ht="15">
      <c r="A2270" s="139"/>
      <c r="B2270" s="100"/>
      <c r="C2270" s="100"/>
      <c r="D2270" s="140"/>
      <c r="E2270" s="141"/>
      <c r="F2270"/>
    </row>
    <row r="2271" spans="1:6" ht="15">
      <c r="A2271" s="139"/>
      <c r="B2271" s="100"/>
      <c r="C2271" s="100"/>
      <c r="D2271" s="140"/>
      <c r="E2271" s="141"/>
      <c r="F2271"/>
    </row>
    <row r="2272" spans="1:6" ht="15">
      <c r="A2272" s="139"/>
      <c r="B2272" s="100"/>
      <c r="C2272" s="100"/>
      <c r="D2272" s="140"/>
      <c r="E2272" s="141"/>
      <c r="F2272"/>
    </row>
    <row r="2273" spans="1:6" ht="15">
      <c r="A2273" s="139"/>
      <c r="B2273" s="100"/>
      <c r="C2273" s="100"/>
      <c r="D2273" s="140"/>
      <c r="E2273" s="141"/>
      <c r="F2273"/>
    </row>
    <row r="2274" spans="1:6" ht="15">
      <c r="A2274" s="139"/>
      <c r="B2274" s="100"/>
      <c r="C2274" s="100"/>
      <c r="D2274" s="140"/>
      <c r="E2274" s="141"/>
      <c r="F2274"/>
    </row>
    <row r="2275" spans="1:6" ht="15">
      <c r="A2275" s="139"/>
      <c r="B2275" s="100"/>
      <c r="C2275" s="100"/>
      <c r="D2275" s="140"/>
      <c r="E2275" s="141"/>
      <c r="F2275"/>
    </row>
    <row r="2276" spans="1:6" ht="15">
      <c r="A2276" s="139"/>
      <c r="B2276" s="100"/>
      <c r="C2276" s="100"/>
      <c r="D2276" s="140"/>
      <c r="E2276" s="141"/>
      <c r="F2276"/>
    </row>
    <row r="2277" spans="1:6" ht="15">
      <c r="A2277" s="139"/>
      <c r="B2277" s="100"/>
      <c r="C2277" s="100"/>
      <c r="D2277" s="140"/>
      <c r="E2277" s="141"/>
      <c r="F2277"/>
    </row>
    <row r="2278" spans="1:6" ht="15">
      <c r="A2278" s="139"/>
      <c r="B2278" s="100"/>
      <c r="C2278" s="100"/>
      <c r="D2278" s="140"/>
      <c r="E2278" s="141"/>
      <c r="F2278"/>
    </row>
    <row r="2279" spans="1:6" ht="15">
      <c r="A2279" s="139"/>
      <c r="B2279" s="100"/>
      <c r="C2279" s="100"/>
      <c r="D2279" s="140"/>
      <c r="E2279" s="141"/>
      <c r="F2279"/>
    </row>
    <row r="2280" spans="1:6" ht="15">
      <c r="A2280" s="139"/>
      <c r="B2280" s="100"/>
      <c r="C2280" s="100"/>
      <c r="D2280" s="140"/>
      <c r="E2280" s="141"/>
      <c r="F2280"/>
    </row>
    <row r="2281" spans="1:6" ht="15">
      <c r="A2281" s="139"/>
      <c r="B2281" s="100"/>
      <c r="C2281" s="100"/>
      <c r="D2281" s="140"/>
      <c r="E2281" s="141"/>
      <c r="F2281"/>
    </row>
    <row r="2282" spans="1:6" ht="15">
      <c r="A2282" s="139"/>
      <c r="B2282" s="100"/>
      <c r="C2282" s="100"/>
      <c r="D2282" s="140"/>
      <c r="E2282" s="141"/>
      <c r="F2282"/>
    </row>
    <row r="2283" spans="1:6" ht="15">
      <c r="A2283" s="139"/>
      <c r="B2283" s="100"/>
      <c r="C2283" s="100"/>
      <c r="D2283" s="140"/>
      <c r="E2283" s="141"/>
      <c r="F2283"/>
    </row>
    <row r="2284" spans="1:6" ht="15">
      <c r="A2284" s="139"/>
      <c r="B2284" s="100"/>
      <c r="C2284" s="100"/>
      <c r="D2284" s="140"/>
      <c r="E2284" s="141"/>
      <c r="F2284"/>
    </row>
    <row r="2285" spans="1:6" ht="15">
      <c r="A2285" s="139"/>
      <c r="B2285" s="100"/>
      <c r="C2285" s="100"/>
      <c r="D2285" s="140"/>
      <c r="E2285" s="141"/>
      <c r="F2285"/>
    </row>
    <row r="2286" spans="1:6" ht="15">
      <c r="A2286" s="139"/>
      <c r="B2286" s="100"/>
      <c r="C2286" s="100"/>
      <c r="D2286" s="140"/>
      <c r="E2286" s="141"/>
      <c r="F2286"/>
    </row>
    <row r="2287" spans="1:6" ht="15">
      <c r="A2287" s="139"/>
      <c r="B2287" s="100"/>
      <c r="C2287" s="100"/>
      <c r="D2287" s="140"/>
      <c r="E2287" s="141"/>
      <c r="F2287"/>
    </row>
    <row r="2288" spans="1:5" ht="15">
      <c r="A2288" s="139"/>
      <c r="B2288" s="100"/>
      <c r="C2288" s="100"/>
      <c r="D2288" s="140"/>
      <c r="E2288" s="141"/>
    </row>
    <row r="2289" spans="1:5" ht="15">
      <c r="A2289" s="139"/>
      <c r="B2289" s="100"/>
      <c r="C2289" s="100"/>
      <c r="D2289" s="140"/>
      <c r="E2289" s="141"/>
    </row>
    <row r="2290" spans="1:5" ht="16.5" thickBot="1">
      <c r="A2290" s="139"/>
      <c r="B2290" s="100"/>
      <c r="C2290" s="100"/>
      <c r="D2290" s="140"/>
      <c r="E2290" s="141"/>
    </row>
    <row r="2291" spans="1:6" ht="16.5" thickBot="1">
      <c r="A2291" s="443">
        <v>15</v>
      </c>
      <c r="B2291" s="470" t="s">
        <v>172</v>
      </c>
      <c r="C2291" s="471"/>
      <c r="D2291" s="471"/>
      <c r="E2291" s="472"/>
      <c r="F2291" s="385"/>
    </row>
    <row r="2292" spans="1:6" ht="16.5" thickBot="1">
      <c r="A2292" s="470" t="s">
        <v>7</v>
      </c>
      <c r="B2292" s="471"/>
      <c r="C2292" s="472"/>
      <c r="D2292" s="416" t="s">
        <v>6</v>
      </c>
      <c r="E2292" s="417" t="s">
        <v>314</v>
      </c>
      <c r="F2292" s="399" t="s">
        <v>282</v>
      </c>
    </row>
    <row r="2293" spans="1:6" ht="16.5" thickBot="1">
      <c r="A2293" s="422">
        <v>4</v>
      </c>
      <c r="B2293" s="423"/>
      <c r="C2293" s="423"/>
      <c r="D2293" s="424" t="s">
        <v>8</v>
      </c>
      <c r="E2293" s="441">
        <f>SUM(E2294+E2355+E2360+E2388)</f>
        <v>145600</v>
      </c>
      <c r="F2293" s="400">
        <f>SUM(F2294+F2355+F2360+F2388)</f>
        <v>10641.69</v>
      </c>
    </row>
    <row r="2294" spans="1:6" ht="16.5" thickBot="1">
      <c r="A2294" s="37">
        <v>41</v>
      </c>
      <c r="B2294" s="87"/>
      <c r="C2294" s="87"/>
      <c r="D2294" s="88" t="s">
        <v>9</v>
      </c>
      <c r="E2294" s="89">
        <f>SUM(E2295+E2301+E2307+E2319+E2335+E2339+E2343+E2347)</f>
        <v>144600</v>
      </c>
      <c r="F2294" s="400">
        <f>SUM(F2295+F2301+F2307+F2319+F2335+F2339+F2343+F2347)</f>
        <v>10641.69</v>
      </c>
    </row>
    <row r="2295" spans="1:6" ht="15">
      <c r="A2295" s="37">
        <v>411</v>
      </c>
      <c r="B2295" s="39"/>
      <c r="C2295" s="39"/>
      <c r="D2295" s="90" t="s">
        <v>10</v>
      </c>
      <c r="E2295" s="91">
        <f>SUM(E2296+E2297+E2298+E2299+E2300)</f>
        <v>17700</v>
      </c>
      <c r="F2295" s="400">
        <f>SUM(F2296+F2297+F2298+F2299+F2300)</f>
        <v>9286.35</v>
      </c>
    </row>
    <row r="2296" spans="1:6" ht="15">
      <c r="A2296" s="41"/>
      <c r="B2296" s="92">
        <v>4111</v>
      </c>
      <c r="C2296" s="92"/>
      <c r="D2296" s="29" t="s">
        <v>11</v>
      </c>
      <c r="E2296" s="93">
        <v>11000</v>
      </c>
      <c r="F2296" s="400">
        <v>9286.35</v>
      </c>
    </row>
    <row r="2297" spans="1:6" ht="15">
      <c r="A2297" s="41"/>
      <c r="B2297" s="92">
        <v>4112</v>
      </c>
      <c r="C2297" s="92"/>
      <c r="D2297" s="29" t="s">
        <v>12</v>
      </c>
      <c r="E2297" s="93">
        <v>1400</v>
      </c>
      <c r="F2297" s="400">
        <v>0</v>
      </c>
    </row>
    <row r="2298" spans="1:6" ht="15">
      <c r="A2298" s="41"/>
      <c r="B2298" s="92">
        <v>4113</v>
      </c>
      <c r="C2298" s="92"/>
      <c r="D2298" s="29" t="s">
        <v>13</v>
      </c>
      <c r="E2298" s="93">
        <v>3700</v>
      </c>
      <c r="F2298" s="400">
        <v>0</v>
      </c>
    </row>
    <row r="2299" spans="1:6" ht="15">
      <c r="A2299" s="41"/>
      <c r="B2299" s="92">
        <v>4114</v>
      </c>
      <c r="C2299" s="92"/>
      <c r="D2299" s="29" t="s">
        <v>14</v>
      </c>
      <c r="E2299" s="93">
        <v>1400</v>
      </c>
      <c r="F2299" s="400">
        <v>0</v>
      </c>
    </row>
    <row r="2300" spans="1:6" ht="16.5" thickBot="1">
      <c r="A2300" s="41"/>
      <c r="B2300" s="71">
        <v>4115</v>
      </c>
      <c r="C2300" s="71"/>
      <c r="D2300" s="94" t="s">
        <v>15</v>
      </c>
      <c r="E2300" s="95">
        <v>200</v>
      </c>
      <c r="F2300" s="400">
        <v>0</v>
      </c>
    </row>
    <row r="2301" spans="1:6" ht="15">
      <c r="A2301" s="37">
        <v>412</v>
      </c>
      <c r="B2301" s="96"/>
      <c r="C2301" s="97"/>
      <c r="D2301" s="90" t="s">
        <v>16</v>
      </c>
      <c r="E2301" s="89">
        <f>SUM(E2302+E2303+E2304)</f>
        <v>500</v>
      </c>
      <c r="F2301" s="400">
        <f>SUM(F2302+F2303+F2304)</f>
        <v>273.6</v>
      </c>
    </row>
    <row r="2302" spans="1:6" ht="15" hidden="1">
      <c r="A2302" s="41"/>
      <c r="B2302" s="92">
        <v>4125</v>
      </c>
      <c r="C2302" s="92"/>
      <c r="D2302" s="29" t="s">
        <v>17</v>
      </c>
      <c r="E2302" s="93"/>
      <c r="F2302" s="400"/>
    </row>
    <row r="2303" spans="1:6" ht="15" hidden="1">
      <c r="A2303" s="41"/>
      <c r="B2303" s="92">
        <v>4126</v>
      </c>
      <c r="C2303" s="92"/>
      <c r="D2303" s="29" t="s">
        <v>18</v>
      </c>
      <c r="E2303" s="93"/>
      <c r="F2303" s="400"/>
    </row>
    <row r="2304" spans="1:6" ht="15">
      <c r="A2304" s="41"/>
      <c r="B2304" s="92">
        <v>4127</v>
      </c>
      <c r="C2304" s="92"/>
      <c r="D2304" s="29" t="s">
        <v>19</v>
      </c>
      <c r="E2304" s="93">
        <f>SUM(E2305+E2306)</f>
        <v>500</v>
      </c>
      <c r="F2304" s="400">
        <f>SUM(F2305+F2306)</f>
        <v>273.6</v>
      </c>
    </row>
    <row r="2305" spans="1:6" ht="15">
      <c r="A2305" s="41"/>
      <c r="B2305" s="92"/>
      <c r="C2305" s="92">
        <v>41271</v>
      </c>
      <c r="D2305" s="29" t="s">
        <v>19</v>
      </c>
      <c r="E2305" s="93">
        <v>500</v>
      </c>
      <c r="F2305" s="400">
        <v>273.6</v>
      </c>
    </row>
    <row r="2306" spans="1:6" ht="16.5" hidden="1" thickBot="1">
      <c r="A2306" s="98"/>
      <c r="B2306" s="45"/>
      <c r="C2306" s="45">
        <v>41272</v>
      </c>
      <c r="D2306" s="46" t="s">
        <v>20</v>
      </c>
      <c r="E2306" s="99"/>
      <c r="F2306" s="400"/>
    </row>
    <row r="2307" spans="1:6" ht="15">
      <c r="A2307" s="41">
        <v>413</v>
      </c>
      <c r="B2307" s="43"/>
      <c r="C2307" s="100"/>
      <c r="D2307" s="101" t="s">
        <v>21</v>
      </c>
      <c r="E2307" s="102">
        <f>SUM(E2308+E2313+E2316+E2317+E2318)</f>
        <v>1900</v>
      </c>
      <c r="F2307" s="400">
        <f>SUM(F2308+F2313+F2316+F2317+F2318)</f>
        <v>900.24</v>
      </c>
    </row>
    <row r="2308" spans="1:6" ht="15">
      <c r="A2308" s="41"/>
      <c r="B2308" s="92">
        <v>4131</v>
      </c>
      <c r="C2308" s="92"/>
      <c r="D2308" s="29" t="s">
        <v>22</v>
      </c>
      <c r="E2308" s="93">
        <f>SUM(E2309+E2310+E2311+E2312)</f>
        <v>500</v>
      </c>
      <c r="F2308" s="400">
        <f>SUM(F2309+F2310+F2311+F2312)</f>
        <v>0</v>
      </c>
    </row>
    <row r="2309" spans="1:6" ht="15">
      <c r="A2309" s="41"/>
      <c r="B2309" s="92"/>
      <c r="C2309" s="92">
        <v>41311</v>
      </c>
      <c r="D2309" s="29" t="s">
        <v>23</v>
      </c>
      <c r="E2309" s="93">
        <v>500</v>
      </c>
      <c r="F2309" s="400">
        <v>0</v>
      </c>
    </row>
    <row r="2310" spans="1:6" ht="15" hidden="1">
      <c r="A2310" s="41"/>
      <c r="B2310" s="92"/>
      <c r="C2310" s="92">
        <v>41312</v>
      </c>
      <c r="D2310" s="29" t="s">
        <v>24</v>
      </c>
      <c r="E2310" s="93"/>
      <c r="F2310" s="400"/>
    </row>
    <row r="2311" spans="1:6" ht="15" hidden="1">
      <c r="A2311" s="41"/>
      <c r="B2311" s="92"/>
      <c r="C2311" s="92">
        <v>41313</v>
      </c>
      <c r="D2311" s="29" t="s">
        <v>25</v>
      </c>
      <c r="E2311" s="93"/>
      <c r="F2311" s="400"/>
    </row>
    <row r="2312" spans="1:6" ht="15" hidden="1">
      <c r="A2312" s="41"/>
      <c r="B2312" s="92"/>
      <c r="C2312" s="92">
        <v>41315</v>
      </c>
      <c r="D2312" s="29" t="s">
        <v>26</v>
      </c>
      <c r="E2312" s="93"/>
      <c r="F2312" s="400"/>
    </row>
    <row r="2313" spans="1:6" ht="15">
      <c r="A2313" s="41"/>
      <c r="B2313" s="92">
        <v>4133</v>
      </c>
      <c r="C2313" s="92"/>
      <c r="D2313" s="29" t="s">
        <v>27</v>
      </c>
      <c r="E2313" s="93">
        <f>SUM(E2314+E2315)</f>
        <v>1200</v>
      </c>
      <c r="F2313" s="400">
        <f>SUM(F2314+F2315)</f>
        <v>900.24</v>
      </c>
    </row>
    <row r="2314" spans="1:6" ht="15">
      <c r="A2314" s="41"/>
      <c r="B2314" s="92"/>
      <c r="C2314" s="92">
        <v>41331</v>
      </c>
      <c r="D2314" s="29" t="s">
        <v>28</v>
      </c>
      <c r="E2314" s="93">
        <v>1000</v>
      </c>
      <c r="F2314" s="400">
        <v>900.24</v>
      </c>
    </row>
    <row r="2315" spans="1:6" ht="15">
      <c r="A2315" s="41"/>
      <c r="B2315" s="92"/>
      <c r="C2315" s="92">
        <v>41332</v>
      </c>
      <c r="D2315" s="29" t="s">
        <v>27</v>
      </c>
      <c r="E2315" s="93">
        <v>200</v>
      </c>
      <c r="F2315" s="400">
        <v>0</v>
      </c>
    </row>
    <row r="2316" spans="1:6" ht="15" hidden="1">
      <c r="A2316" s="41"/>
      <c r="B2316" s="92">
        <v>4134</v>
      </c>
      <c r="C2316" s="92"/>
      <c r="D2316" s="29" t="s">
        <v>29</v>
      </c>
      <c r="E2316" s="93"/>
      <c r="F2316" s="400"/>
    </row>
    <row r="2317" spans="1:6" ht="15" hidden="1">
      <c r="A2317" s="41"/>
      <c r="B2317" s="92">
        <v>4135</v>
      </c>
      <c r="C2317" s="92"/>
      <c r="D2317" s="29" t="s">
        <v>30</v>
      </c>
      <c r="E2317" s="93"/>
      <c r="F2317" s="400"/>
    </row>
    <row r="2318" spans="1:6" ht="16.5" thickBot="1">
      <c r="A2318" s="98"/>
      <c r="B2318" s="45">
        <v>4139</v>
      </c>
      <c r="C2318" s="45"/>
      <c r="D2318" s="46" t="s">
        <v>31</v>
      </c>
      <c r="E2318" s="99">
        <v>200</v>
      </c>
      <c r="F2318" s="400">
        <v>0</v>
      </c>
    </row>
    <row r="2319" spans="1:6" ht="15">
      <c r="A2319" s="37">
        <v>414</v>
      </c>
      <c r="B2319" s="103"/>
      <c r="C2319" s="103"/>
      <c r="D2319" s="90" t="s">
        <v>32</v>
      </c>
      <c r="E2319" s="91">
        <f>SUM(E2320+E2321+E2322+E2325+E2326+E2327+E2328+E2329+E2330)</f>
        <v>123300</v>
      </c>
      <c r="F2319" s="400">
        <f>SUM(F2320+F2321+F2322+F2325+F2326+F2327+F2328+F2329+F2330)</f>
        <v>181.5</v>
      </c>
    </row>
    <row r="2320" spans="1:6" ht="15">
      <c r="A2320" s="41"/>
      <c r="B2320" s="92">
        <v>4141</v>
      </c>
      <c r="C2320" s="92"/>
      <c r="D2320" s="92" t="s">
        <v>33</v>
      </c>
      <c r="E2320" s="93">
        <v>1000</v>
      </c>
      <c r="F2320" s="400">
        <v>0</v>
      </c>
    </row>
    <row r="2321" spans="1:6" ht="15">
      <c r="A2321" s="41"/>
      <c r="B2321" s="92">
        <v>4142</v>
      </c>
      <c r="C2321" s="92"/>
      <c r="D2321" s="92" t="s">
        <v>34</v>
      </c>
      <c r="E2321" s="93">
        <v>800</v>
      </c>
      <c r="F2321" s="400">
        <v>0</v>
      </c>
    </row>
    <row r="2322" spans="1:6" ht="15" hidden="1">
      <c r="A2322" s="41"/>
      <c r="B2322" s="92">
        <v>4143</v>
      </c>
      <c r="C2322" s="92"/>
      <c r="D2322" s="92" t="s">
        <v>35</v>
      </c>
      <c r="E2322" s="93">
        <f>SUM(E2323+E2324)</f>
        <v>0</v>
      </c>
      <c r="F2322" s="400">
        <f>SUM(F2323+F2324)</f>
        <v>0</v>
      </c>
    </row>
    <row r="2323" spans="1:6" ht="15" hidden="1">
      <c r="A2323" s="41"/>
      <c r="B2323" s="92"/>
      <c r="C2323" s="92">
        <v>41431</v>
      </c>
      <c r="D2323" s="92" t="s">
        <v>36</v>
      </c>
      <c r="E2323" s="93"/>
      <c r="F2323" s="400"/>
    </row>
    <row r="2324" spans="1:6" ht="15" hidden="1">
      <c r="A2324" s="41"/>
      <c r="B2324" s="92"/>
      <c r="C2324" s="92">
        <v>41432</v>
      </c>
      <c r="D2324" s="92" t="s">
        <v>37</v>
      </c>
      <c r="E2324" s="93"/>
      <c r="F2324" s="400"/>
    </row>
    <row r="2325" spans="1:6" ht="15" hidden="1">
      <c r="A2325" s="41"/>
      <c r="B2325" s="92">
        <v>4144</v>
      </c>
      <c r="C2325" s="92"/>
      <c r="D2325" s="29" t="s">
        <v>123</v>
      </c>
      <c r="E2325" s="93"/>
      <c r="F2325" s="400"/>
    </row>
    <row r="2326" spans="1:6" ht="15" hidden="1">
      <c r="A2326" s="41"/>
      <c r="B2326" s="92">
        <v>4145</v>
      </c>
      <c r="C2326" s="92"/>
      <c r="D2326" s="29" t="s">
        <v>39</v>
      </c>
      <c r="E2326" s="93"/>
      <c r="F2326" s="400"/>
    </row>
    <row r="2327" spans="1:6" ht="15" hidden="1">
      <c r="A2327" s="41"/>
      <c r="B2327" s="92">
        <v>4146</v>
      </c>
      <c r="C2327" s="92"/>
      <c r="D2327" s="29" t="s">
        <v>40</v>
      </c>
      <c r="E2327" s="93"/>
      <c r="F2327" s="400"/>
    </row>
    <row r="2328" spans="1:6" ht="15">
      <c r="A2328" s="41"/>
      <c r="B2328" s="92">
        <v>4147</v>
      </c>
      <c r="C2328" s="92"/>
      <c r="D2328" s="29" t="s">
        <v>41</v>
      </c>
      <c r="E2328" s="30">
        <v>120000</v>
      </c>
      <c r="F2328" s="400">
        <v>181.5</v>
      </c>
    </row>
    <row r="2329" spans="1:6" ht="15" hidden="1">
      <c r="A2329" s="41"/>
      <c r="B2329" s="92">
        <v>4148</v>
      </c>
      <c r="C2329" s="92"/>
      <c r="D2329" s="29" t="s">
        <v>42</v>
      </c>
      <c r="E2329" s="93"/>
      <c r="F2329" s="400"/>
    </row>
    <row r="2330" spans="1:6" ht="15">
      <c r="A2330" s="41"/>
      <c r="B2330" s="92">
        <v>4149</v>
      </c>
      <c r="C2330" s="92"/>
      <c r="D2330" s="29" t="s">
        <v>43</v>
      </c>
      <c r="E2330" s="93">
        <f>SUM(E2331+E2332+E2333+E2334)</f>
        <v>1500</v>
      </c>
      <c r="F2330" s="400">
        <f>SUM(F2331+F2332+F2333+F2334)</f>
        <v>0</v>
      </c>
    </row>
    <row r="2331" spans="1:6" ht="15">
      <c r="A2331" s="41"/>
      <c r="B2331" s="92"/>
      <c r="C2331" s="92">
        <v>41491</v>
      </c>
      <c r="D2331" s="29" t="s">
        <v>43</v>
      </c>
      <c r="E2331" s="93">
        <v>1000</v>
      </c>
      <c r="F2331" s="400">
        <v>0</v>
      </c>
    </row>
    <row r="2332" spans="1:6" ht="16.5" thickBot="1">
      <c r="A2332" s="41"/>
      <c r="B2332" s="92"/>
      <c r="C2332" s="92">
        <v>41492</v>
      </c>
      <c r="D2332" s="29" t="s">
        <v>44</v>
      </c>
      <c r="E2332" s="93">
        <v>500</v>
      </c>
      <c r="F2332" s="400">
        <v>0</v>
      </c>
    </row>
    <row r="2333" spans="1:6" ht="16.5" hidden="1" thickBot="1">
      <c r="A2333" s="41"/>
      <c r="B2333" s="92"/>
      <c r="C2333" s="92">
        <v>41493</v>
      </c>
      <c r="D2333" s="29" t="s">
        <v>45</v>
      </c>
      <c r="E2333" s="93"/>
      <c r="F2333" s="400"/>
    </row>
    <row r="2334" spans="1:6" ht="16.5" hidden="1" thickBot="1">
      <c r="A2334" s="98"/>
      <c r="B2334" s="104"/>
      <c r="C2334" s="105">
        <v>41494</v>
      </c>
      <c r="D2334" s="106" t="s">
        <v>46</v>
      </c>
      <c r="E2334" s="107"/>
      <c r="F2334" s="400"/>
    </row>
    <row r="2335" spans="1:6" ht="16.5" hidden="1" thickBot="1">
      <c r="A2335" s="37">
        <v>415</v>
      </c>
      <c r="B2335" s="96"/>
      <c r="C2335" s="97"/>
      <c r="D2335" s="90" t="s">
        <v>47</v>
      </c>
      <c r="E2335" s="89">
        <f>SUM(E2336+E2337+E2338)</f>
        <v>0</v>
      </c>
      <c r="F2335" s="400">
        <f>SUM(F2336+F2337+F2338)</f>
        <v>0</v>
      </c>
    </row>
    <row r="2336" spans="1:6" ht="16.5" hidden="1" thickBot="1">
      <c r="A2336" s="41"/>
      <c r="B2336" s="92">
        <v>4151</v>
      </c>
      <c r="C2336" s="92"/>
      <c r="D2336" s="108" t="s">
        <v>48</v>
      </c>
      <c r="E2336" s="93"/>
      <c r="F2336" s="400"/>
    </row>
    <row r="2337" spans="1:6" ht="16.5" hidden="1" thickBot="1">
      <c r="A2337" s="41"/>
      <c r="B2337" s="92">
        <v>4152</v>
      </c>
      <c r="C2337" s="92"/>
      <c r="D2337" s="108" t="s">
        <v>49</v>
      </c>
      <c r="E2337" s="93"/>
      <c r="F2337" s="400"/>
    </row>
    <row r="2338" spans="1:6" ht="16.5" hidden="1" thickBot="1">
      <c r="A2338" s="98"/>
      <c r="B2338" s="45">
        <v>4153</v>
      </c>
      <c r="C2338" s="109"/>
      <c r="D2338" s="45" t="s">
        <v>50</v>
      </c>
      <c r="E2338" s="99"/>
      <c r="F2338" s="400"/>
    </row>
    <row r="2339" spans="1:6" ht="16.5" hidden="1" thickBot="1">
      <c r="A2339" s="37">
        <v>416</v>
      </c>
      <c r="B2339" s="110"/>
      <c r="C2339" s="110"/>
      <c r="D2339" s="90" t="s">
        <v>51</v>
      </c>
      <c r="E2339" s="89">
        <f>SUM(E2340)</f>
        <v>0</v>
      </c>
      <c r="F2339" s="400">
        <f>SUM(F2340)</f>
        <v>0</v>
      </c>
    </row>
    <row r="2340" spans="1:6" ht="16.5" hidden="1" thickBot="1">
      <c r="A2340" s="98"/>
      <c r="B2340" s="45">
        <v>4162</v>
      </c>
      <c r="C2340" s="45"/>
      <c r="D2340" s="46" t="s">
        <v>52</v>
      </c>
      <c r="E2340" s="99"/>
      <c r="F2340" s="400"/>
    </row>
    <row r="2341" spans="1:6" ht="16.5" hidden="1" thickBot="1">
      <c r="A2341" s="41">
        <v>417</v>
      </c>
      <c r="B2341" s="38"/>
      <c r="C2341" s="39"/>
      <c r="D2341" s="40" t="s">
        <v>53</v>
      </c>
      <c r="E2341" s="91">
        <f>SUM(E2342)</f>
        <v>0</v>
      </c>
      <c r="F2341" s="400">
        <f>SUM(F2342)</f>
        <v>0</v>
      </c>
    </row>
    <row r="2342" spans="1:6" ht="16.5" hidden="1" thickBot="1">
      <c r="A2342" s="41"/>
      <c r="B2342" s="42">
        <v>4171</v>
      </c>
      <c r="C2342" s="43"/>
      <c r="D2342" s="31" t="s">
        <v>54</v>
      </c>
      <c r="E2342" s="111"/>
      <c r="F2342" s="400"/>
    </row>
    <row r="2343" spans="1:6" ht="16.5" hidden="1" thickBot="1">
      <c r="A2343" s="37">
        <v>418</v>
      </c>
      <c r="B2343" s="110"/>
      <c r="C2343" s="39"/>
      <c r="D2343" s="90" t="s">
        <v>55</v>
      </c>
      <c r="E2343" s="89">
        <f>SUM(E2344)</f>
        <v>0</v>
      </c>
      <c r="F2343" s="400">
        <f>SUM(F2344)</f>
        <v>0</v>
      </c>
    </row>
    <row r="2344" spans="1:6" ht="16.5" hidden="1" thickBot="1">
      <c r="A2344" s="41"/>
      <c r="B2344" s="92">
        <v>4181</v>
      </c>
      <c r="C2344" s="112"/>
      <c r="D2344" s="113" t="s">
        <v>56</v>
      </c>
      <c r="E2344" s="93">
        <f>SUM(E2345+E2346)</f>
        <v>0</v>
      </c>
      <c r="F2344" s="400">
        <f>SUM(F2345+F2346)</f>
        <v>0</v>
      </c>
    </row>
    <row r="2345" spans="1:6" ht="16.5" hidden="1" thickBot="1">
      <c r="A2345" s="41"/>
      <c r="B2345" s="92"/>
      <c r="C2345" s="92">
        <v>41811</v>
      </c>
      <c r="D2345" s="29" t="s">
        <v>57</v>
      </c>
      <c r="E2345" s="93"/>
      <c r="F2345" s="400"/>
    </row>
    <row r="2346" spans="1:6" ht="16.5" hidden="1" thickBot="1">
      <c r="A2346" s="98"/>
      <c r="B2346" s="104"/>
      <c r="C2346" s="105">
        <v>41812</v>
      </c>
      <c r="D2346" s="106" t="s">
        <v>58</v>
      </c>
      <c r="E2346" s="107"/>
      <c r="F2346" s="400"/>
    </row>
    <row r="2347" spans="1:6" ht="15">
      <c r="A2347" s="37">
        <v>419</v>
      </c>
      <c r="B2347" s="96"/>
      <c r="C2347" s="97"/>
      <c r="D2347" s="90" t="s">
        <v>59</v>
      </c>
      <c r="E2347" s="89">
        <f>SUM(E2348+E2349+E2350+E2351+E2352+E2353+E2354)</f>
        <v>1200</v>
      </c>
      <c r="F2347" s="400">
        <f>SUM(F2348+F2349+F2350+F2351+F2352+F2353+F2354)</f>
        <v>0</v>
      </c>
    </row>
    <row r="2348" spans="1:6" ht="15">
      <c r="A2348" s="41"/>
      <c r="B2348" s="92">
        <v>4191</v>
      </c>
      <c r="C2348" s="92"/>
      <c r="D2348" s="108" t="s">
        <v>60</v>
      </c>
      <c r="E2348" s="93">
        <v>1000</v>
      </c>
      <c r="F2348" s="400">
        <v>0</v>
      </c>
    </row>
    <row r="2349" spans="1:6" ht="15" hidden="1">
      <c r="A2349" s="41"/>
      <c r="B2349" s="92">
        <v>4192</v>
      </c>
      <c r="C2349" s="92"/>
      <c r="D2349" s="108" t="s">
        <v>61</v>
      </c>
      <c r="E2349" s="93"/>
      <c r="F2349" s="400"/>
    </row>
    <row r="2350" spans="1:6" ht="15" hidden="1">
      <c r="A2350" s="41"/>
      <c r="B2350" s="92">
        <v>4193</v>
      </c>
      <c r="C2350" s="92"/>
      <c r="D2350" s="108" t="s">
        <v>62</v>
      </c>
      <c r="E2350" s="93"/>
      <c r="F2350" s="400"/>
    </row>
    <row r="2351" spans="1:6" ht="15" hidden="1">
      <c r="A2351" s="41"/>
      <c r="B2351" s="92">
        <v>4194</v>
      </c>
      <c r="C2351" s="92"/>
      <c r="D2351" s="108" t="s">
        <v>63</v>
      </c>
      <c r="E2351" s="93"/>
      <c r="F2351" s="400"/>
    </row>
    <row r="2352" spans="1:6" ht="15" hidden="1">
      <c r="A2352" s="41"/>
      <c r="B2352" s="13">
        <v>4195</v>
      </c>
      <c r="C2352" s="13"/>
      <c r="D2352" s="34" t="s">
        <v>64</v>
      </c>
      <c r="E2352" s="93"/>
      <c r="F2352" s="400"/>
    </row>
    <row r="2353" spans="1:6" ht="15" hidden="1">
      <c r="A2353" s="41"/>
      <c r="B2353" s="92">
        <v>4196</v>
      </c>
      <c r="C2353" s="92"/>
      <c r="D2353" s="108" t="s">
        <v>124</v>
      </c>
      <c r="E2353" s="93"/>
      <c r="F2353" s="400"/>
    </row>
    <row r="2354" spans="1:6" ht="16.5" thickBot="1">
      <c r="A2354" s="98"/>
      <c r="B2354" s="45">
        <v>4199</v>
      </c>
      <c r="C2354" s="45"/>
      <c r="D2354" s="114" t="s">
        <v>66</v>
      </c>
      <c r="E2354" s="99">
        <v>200</v>
      </c>
      <c r="F2354" s="400">
        <v>0</v>
      </c>
    </row>
    <row r="2355" spans="1:6" ht="16.5" hidden="1" thickBot="1">
      <c r="A2355" s="378">
        <v>42</v>
      </c>
      <c r="B2355" s="52"/>
      <c r="C2355" s="52"/>
      <c r="D2355" s="53" t="s">
        <v>67</v>
      </c>
      <c r="E2355" s="86">
        <f>SUM(E2356)</f>
        <v>0</v>
      </c>
      <c r="F2355" s="400">
        <f>SUM(F2356)</f>
        <v>0</v>
      </c>
    </row>
    <row r="2356" spans="1:6" ht="16.5" hidden="1" thickBot="1">
      <c r="A2356" s="4">
        <v>421</v>
      </c>
      <c r="B2356" s="32"/>
      <c r="C2356" s="32"/>
      <c r="D2356" s="58" t="s">
        <v>68</v>
      </c>
      <c r="E2356" s="91">
        <f>SUM(E2357)</f>
        <v>0</v>
      </c>
      <c r="F2356" s="400">
        <f>SUM(F2357)</f>
        <v>0</v>
      </c>
    </row>
    <row r="2357" spans="1:6" ht="16.5" hidden="1" thickBot="1">
      <c r="A2357" s="9"/>
      <c r="B2357" s="13">
        <v>4215</v>
      </c>
      <c r="C2357" s="13"/>
      <c r="D2357" s="34" t="s">
        <v>69</v>
      </c>
      <c r="E2357" s="93"/>
      <c r="F2357" s="400"/>
    </row>
    <row r="2358" spans="1:6" ht="16.5" hidden="1" thickBot="1">
      <c r="A2358" s="9">
        <v>422</v>
      </c>
      <c r="B2358" s="10"/>
      <c r="C2358" s="75"/>
      <c r="D2358" s="145" t="s">
        <v>70</v>
      </c>
      <c r="E2358" s="153"/>
      <c r="F2358" s="400"/>
    </row>
    <row r="2359" spans="1:6" ht="16.5" hidden="1" thickBot="1">
      <c r="A2359" s="9"/>
      <c r="B2359" s="26">
        <v>4222</v>
      </c>
      <c r="C2359" s="27"/>
      <c r="D2359" s="118" t="s">
        <v>71</v>
      </c>
      <c r="E2359" s="111"/>
      <c r="F2359" s="400"/>
    </row>
    <row r="2360" spans="1:6" ht="32.25" hidden="1" thickBot="1">
      <c r="A2360" s="83">
        <v>43</v>
      </c>
      <c r="B2360" s="119"/>
      <c r="C2360" s="120"/>
      <c r="D2360" s="154" t="s">
        <v>131</v>
      </c>
      <c r="E2360" s="86">
        <f>SUM(E2361+E2377)</f>
        <v>0</v>
      </c>
      <c r="F2360" s="400">
        <f>SUM(F2361+F2377)</f>
        <v>0</v>
      </c>
    </row>
    <row r="2361" spans="1:6" ht="16.5" hidden="1" thickBot="1">
      <c r="A2361" s="37">
        <v>431</v>
      </c>
      <c r="B2361" s="96"/>
      <c r="C2361" s="97"/>
      <c r="D2361" s="122" t="s">
        <v>73</v>
      </c>
      <c r="E2361" s="89">
        <f>SUM(E2362+E2363+E2364+E2365+E2366+E2367+E2371)</f>
        <v>0</v>
      </c>
      <c r="F2361" s="400">
        <f>SUM(F2362+F2363+F2364+F2365+F2366+F2367+F2371)</f>
        <v>0</v>
      </c>
    </row>
    <row r="2362" spans="1:6" ht="16.5" hidden="1" thickBot="1">
      <c r="A2362" s="41"/>
      <c r="B2362" s="92">
        <v>4312</v>
      </c>
      <c r="C2362" s="123"/>
      <c r="D2362" s="124" t="s">
        <v>74</v>
      </c>
      <c r="E2362" s="125"/>
      <c r="F2362" s="400"/>
    </row>
    <row r="2363" spans="1:6" ht="16.5" hidden="1" thickBot="1">
      <c r="A2363" s="41"/>
      <c r="B2363" s="92">
        <v>4313</v>
      </c>
      <c r="C2363" s="92"/>
      <c r="D2363" s="124" t="s">
        <v>75</v>
      </c>
      <c r="E2363" s="93"/>
      <c r="F2363" s="400"/>
    </row>
    <row r="2364" spans="1:6" ht="16.5" hidden="1" thickBot="1">
      <c r="A2364" s="41"/>
      <c r="B2364" s="92">
        <v>4314</v>
      </c>
      <c r="C2364" s="92"/>
      <c r="D2364" s="124" t="s">
        <v>76</v>
      </c>
      <c r="E2364" s="93"/>
      <c r="F2364" s="400"/>
    </row>
    <row r="2365" spans="1:6" ht="16.5" hidden="1" thickBot="1">
      <c r="A2365" s="41"/>
      <c r="B2365" s="92">
        <v>4315</v>
      </c>
      <c r="C2365" s="126"/>
      <c r="D2365" s="127" t="s">
        <v>77</v>
      </c>
      <c r="E2365" s="93"/>
      <c r="F2365" s="400"/>
    </row>
    <row r="2366" spans="1:6" ht="16.5" hidden="1" thickBot="1">
      <c r="A2366" s="41"/>
      <c r="B2366" s="92">
        <v>4316</v>
      </c>
      <c r="C2366" s="92"/>
      <c r="D2366" s="92" t="s">
        <v>78</v>
      </c>
      <c r="E2366" s="93"/>
      <c r="F2366" s="400"/>
    </row>
    <row r="2367" spans="1:6" ht="16.5" hidden="1" thickBot="1">
      <c r="A2367" s="41"/>
      <c r="B2367" s="92">
        <v>4318</v>
      </c>
      <c r="C2367" s="92"/>
      <c r="D2367" s="92" t="s">
        <v>79</v>
      </c>
      <c r="E2367" s="93">
        <f>SUM(E2368+E2369+E2370)</f>
        <v>0</v>
      </c>
      <c r="F2367" s="400">
        <f>SUM(F2368+F2369+F2370)</f>
        <v>0</v>
      </c>
    </row>
    <row r="2368" spans="1:6" ht="16.5" hidden="1" thickBot="1">
      <c r="A2368" s="41"/>
      <c r="B2368" s="71"/>
      <c r="C2368" s="71">
        <v>43181</v>
      </c>
      <c r="D2368" s="92" t="s">
        <v>79</v>
      </c>
      <c r="E2368" s="95"/>
      <c r="F2368" s="400"/>
    </row>
    <row r="2369" spans="1:6" ht="16.5" hidden="1" thickBot="1">
      <c r="A2369" s="41"/>
      <c r="B2369" s="71"/>
      <c r="C2369" s="71">
        <v>43182</v>
      </c>
      <c r="D2369" s="71" t="s">
        <v>80</v>
      </c>
      <c r="E2369" s="95"/>
      <c r="F2369" s="400"/>
    </row>
    <row r="2370" spans="1:6" ht="16.5" hidden="1" thickBot="1">
      <c r="A2370" s="41"/>
      <c r="B2370" s="71"/>
      <c r="C2370" s="71">
        <v>43183</v>
      </c>
      <c r="D2370" s="71" t="s">
        <v>81</v>
      </c>
      <c r="E2370" s="95"/>
      <c r="F2370" s="400"/>
    </row>
    <row r="2371" spans="1:6" ht="16.5" hidden="1" thickBot="1">
      <c r="A2371" s="41"/>
      <c r="B2371" s="92">
        <v>4319</v>
      </c>
      <c r="C2371" s="92"/>
      <c r="D2371" s="92" t="s">
        <v>82</v>
      </c>
      <c r="E2371" s="93">
        <f>SUM(E2372+E2373+E2374+E2375+E2376)</f>
        <v>0</v>
      </c>
      <c r="F2371" s="400">
        <f>SUM(F2372+F2373+F2374+F2375+F2376)</f>
        <v>0</v>
      </c>
    </row>
    <row r="2372" spans="1:6" ht="16.5" hidden="1" thickBot="1">
      <c r="A2372" s="9"/>
      <c r="B2372" s="16"/>
      <c r="C2372" s="16">
        <v>43191</v>
      </c>
      <c r="D2372" s="16" t="s">
        <v>83</v>
      </c>
      <c r="E2372" s="93"/>
      <c r="F2372" s="400"/>
    </row>
    <row r="2373" spans="1:6" ht="16.5" hidden="1" thickBot="1">
      <c r="A2373" s="9"/>
      <c r="B2373" s="16"/>
      <c r="C2373" s="16">
        <v>43192</v>
      </c>
      <c r="D2373" s="16" t="s">
        <v>84</v>
      </c>
      <c r="E2373" s="93"/>
      <c r="F2373" s="400"/>
    </row>
    <row r="2374" spans="1:6" ht="16.5" hidden="1" thickBot="1">
      <c r="A2374" s="9"/>
      <c r="B2374" s="16"/>
      <c r="C2374" s="16">
        <v>43193</v>
      </c>
      <c r="D2374" s="16" t="s">
        <v>85</v>
      </c>
      <c r="E2374" s="93"/>
      <c r="F2374" s="400"/>
    </row>
    <row r="2375" spans="1:6" ht="16.5" hidden="1" thickBot="1">
      <c r="A2375" s="9"/>
      <c r="B2375" s="13"/>
      <c r="C2375" s="16">
        <v>43194</v>
      </c>
      <c r="D2375" s="13" t="s">
        <v>86</v>
      </c>
      <c r="E2375" s="93"/>
      <c r="F2375" s="400"/>
    </row>
    <row r="2376" spans="1:6" ht="16.5" hidden="1" thickBot="1">
      <c r="A2376" s="22"/>
      <c r="B2376" s="48"/>
      <c r="C2376" s="23">
        <v>43195</v>
      </c>
      <c r="D2376" s="48" t="s">
        <v>87</v>
      </c>
      <c r="E2376" s="107"/>
      <c r="F2376" s="400"/>
    </row>
    <row r="2377" spans="1:6" ht="16.5" hidden="1" thickBot="1">
      <c r="A2377" s="37">
        <v>432</v>
      </c>
      <c r="B2377" s="96"/>
      <c r="C2377" s="97"/>
      <c r="D2377" s="129" t="s">
        <v>88</v>
      </c>
      <c r="E2377" s="89">
        <f>SUM(E2378)</f>
        <v>0</v>
      </c>
      <c r="F2377" s="400">
        <f>SUM(F2378)</f>
        <v>0</v>
      </c>
    </row>
    <row r="2378" spans="1:6" ht="16.5" hidden="1" thickBot="1">
      <c r="A2378" s="41"/>
      <c r="B2378" s="92">
        <v>4326</v>
      </c>
      <c r="C2378" s="92"/>
      <c r="D2378" s="92" t="s">
        <v>89</v>
      </c>
      <c r="E2378" s="130">
        <f>SUM(E2379+E2380+E2381+E2382+E2383+E2384+E2385+E2386)</f>
        <v>0</v>
      </c>
      <c r="F2378" s="400">
        <f>SUM(F2379+F2380+F2381+F2382+F2383+F2384+F2385+F2386)</f>
        <v>0</v>
      </c>
    </row>
    <row r="2379" spans="1:6" ht="16.5" hidden="1" thickBot="1">
      <c r="A2379" s="41"/>
      <c r="B2379" s="92"/>
      <c r="C2379" s="92">
        <v>43261</v>
      </c>
      <c r="D2379" s="29" t="s">
        <v>90</v>
      </c>
      <c r="E2379" s="131"/>
      <c r="F2379" s="400"/>
    </row>
    <row r="2380" spans="1:6" ht="16.5" hidden="1" thickBot="1">
      <c r="A2380" s="41"/>
      <c r="B2380" s="92"/>
      <c r="C2380" s="92">
        <v>43262</v>
      </c>
      <c r="D2380" s="92" t="s">
        <v>91</v>
      </c>
      <c r="E2380" s="130"/>
      <c r="F2380" s="400"/>
    </row>
    <row r="2381" spans="1:6" ht="16.5" hidden="1" thickBot="1">
      <c r="A2381" s="41"/>
      <c r="B2381" s="92"/>
      <c r="C2381" s="92">
        <v>43263</v>
      </c>
      <c r="D2381" s="92" t="s">
        <v>92</v>
      </c>
      <c r="E2381" s="130"/>
      <c r="F2381" s="400"/>
    </row>
    <row r="2382" spans="1:6" ht="16.5" hidden="1" thickBot="1">
      <c r="A2382" s="41"/>
      <c r="B2382" s="92"/>
      <c r="C2382" s="92">
        <v>43264</v>
      </c>
      <c r="D2382" s="92" t="s">
        <v>93</v>
      </c>
      <c r="E2382" s="130"/>
      <c r="F2382" s="400"/>
    </row>
    <row r="2383" spans="1:6" ht="16.5" hidden="1" thickBot="1">
      <c r="A2383" s="41"/>
      <c r="B2383" s="92"/>
      <c r="C2383" s="92">
        <v>43265</v>
      </c>
      <c r="D2383" s="124" t="s">
        <v>94</v>
      </c>
      <c r="E2383" s="130"/>
      <c r="F2383" s="400"/>
    </row>
    <row r="2384" spans="1:6" ht="16.5" hidden="1" thickBot="1">
      <c r="A2384" s="41"/>
      <c r="B2384" s="92"/>
      <c r="C2384" s="92">
        <v>43266</v>
      </c>
      <c r="D2384" s="92" t="s">
        <v>95</v>
      </c>
      <c r="E2384" s="130"/>
      <c r="F2384" s="400"/>
    </row>
    <row r="2385" spans="1:6" ht="16.5" hidden="1" thickBot="1">
      <c r="A2385" s="41"/>
      <c r="B2385" s="71"/>
      <c r="C2385" s="71">
        <v>43267</v>
      </c>
      <c r="D2385" s="71" t="s">
        <v>96</v>
      </c>
      <c r="E2385" s="132"/>
      <c r="F2385" s="400"/>
    </row>
    <row r="2386" spans="1:6" ht="16.5" hidden="1" thickBot="1">
      <c r="A2386" s="133"/>
      <c r="B2386" s="92"/>
      <c r="C2386" s="92">
        <v>43268</v>
      </c>
      <c r="D2386" s="92" t="s">
        <v>97</v>
      </c>
      <c r="E2386" s="93"/>
      <c r="F2386" s="400"/>
    </row>
    <row r="2387" spans="1:6" ht="16.5" hidden="1" thickBot="1">
      <c r="A2387" s="98"/>
      <c r="B2387" s="104"/>
      <c r="C2387" s="105">
        <v>43269</v>
      </c>
      <c r="D2387" s="104" t="s">
        <v>98</v>
      </c>
      <c r="E2387" s="107"/>
      <c r="F2387" s="400"/>
    </row>
    <row r="2388" spans="1:6" ht="16.5" thickBot="1">
      <c r="A2388" s="83">
        <v>44</v>
      </c>
      <c r="B2388" s="119"/>
      <c r="C2388" s="120"/>
      <c r="D2388" s="134" t="s">
        <v>99</v>
      </c>
      <c r="E2388" s="86">
        <f>SUM(E2389)</f>
        <v>1000</v>
      </c>
      <c r="F2388" s="400">
        <f>SUM(F2389)</f>
        <v>0</v>
      </c>
    </row>
    <row r="2389" spans="1:6" ht="15">
      <c r="A2389" s="37">
        <v>441</v>
      </c>
      <c r="B2389" s="96"/>
      <c r="C2389" s="97"/>
      <c r="D2389" s="40" t="s">
        <v>100</v>
      </c>
      <c r="E2389" s="91">
        <f>SUM(E2390+E2391+E2400+E2401)</f>
        <v>1000</v>
      </c>
      <c r="F2389" s="400">
        <f>SUM(F2390+F2391+F2400+F2401)</f>
        <v>0</v>
      </c>
    </row>
    <row r="2390" spans="1:6" ht="15" hidden="1">
      <c r="A2390" s="41"/>
      <c r="B2390" s="92">
        <v>4411</v>
      </c>
      <c r="C2390" s="92"/>
      <c r="D2390" s="92" t="s">
        <v>101</v>
      </c>
      <c r="E2390" s="130"/>
      <c r="F2390" s="400"/>
    </row>
    <row r="2391" spans="1:6" ht="15" hidden="1">
      <c r="A2391" s="41"/>
      <c r="B2391" s="92">
        <v>4412</v>
      </c>
      <c r="C2391" s="92"/>
      <c r="D2391" s="29" t="s">
        <v>102</v>
      </c>
      <c r="E2391" s="131">
        <f>SUM(E2392+E2393+E2394+E2395+E2396+E2397+E2398+E2399)</f>
        <v>0</v>
      </c>
      <c r="F2391" s="400">
        <f>SUM(F2392+F2393+F2394+F2395+F2396+F2397+F2398+F2399)</f>
        <v>0</v>
      </c>
    </row>
    <row r="2392" spans="1:6" ht="15" hidden="1">
      <c r="A2392" s="41"/>
      <c r="B2392" s="92"/>
      <c r="C2392" s="92">
        <v>44121</v>
      </c>
      <c r="D2392" s="92" t="s">
        <v>103</v>
      </c>
      <c r="E2392" s="130"/>
      <c r="F2392" s="400"/>
    </row>
    <row r="2393" spans="1:6" ht="15" hidden="1">
      <c r="A2393" s="41"/>
      <c r="B2393" s="92"/>
      <c r="C2393" s="92">
        <v>44122</v>
      </c>
      <c r="D2393" s="29" t="s">
        <v>104</v>
      </c>
      <c r="E2393" s="131"/>
      <c r="F2393" s="400"/>
    </row>
    <row r="2394" spans="1:6" ht="15" hidden="1">
      <c r="A2394" s="41"/>
      <c r="B2394" s="92"/>
      <c r="C2394" s="92">
        <v>44123</v>
      </c>
      <c r="D2394" s="92" t="s">
        <v>105</v>
      </c>
      <c r="E2394" s="130"/>
      <c r="F2394" s="400"/>
    </row>
    <row r="2395" spans="1:6" ht="15" hidden="1">
      <c r="A2395" s="41"/>
      <c r="B2395" s="92"/>
      <c r="C2395" s="92">
        <v>44124</v>
      </c>
      <c r="D2395" s="92" t="s">
        <v>106</v>
      </c>
      <c r="E2395" s="130"/>
      <c r="F2395" s="400"/>
    </row>
    <row r="2396" spans="1:6" ht="15" hidden="1">
      <c r="A2396" s="41"/>
      <c r="B2396" s="92"/>
      <c r="C2396" s="92">
        <v>44125</v>
      </c>
      <c r="D2396" s="92" t="s">
        <v>107</v>
      </c>
      <c r="E2396" s="130"/>
      <c r="F2396" s="400"/>
    </row>
    <row r="2397" spans="1:6" ht="15" hidden="1">
      <c r="A2397" s="41"/>
      <c r="B2397" s="92"/>
      <c r="C2397" s="92">
        <v>44126</v>
      </c>
      <c r="D2397" s="92" t="s">
        <v>108</v>
      </c>
      <c r="E2397" s="130"/>
      <c r="F2397" s="400"/>
    </row>
    <row r="2398" spans="1:6" ht="15" hidden="1">
      <c r="A2398" s="41"/>
      <c r="B2398" s="92"/>
      <c r="C2398" s="92">
        <v>44127</v>
      </c>
      <c r="D2398" s="92" t="s">
        <v>109</v>
      </c>
      <c r="E2398" s="130"/>
      <c r="F2398" s="400"/>
    </row>
    <row r="2399" spans="1:6" ht="15" hidden="1">
      <c r="A2399" s="41"/>
      <c r="B2399" s="92"/>
      <c r="C2399" s="92">
        <v>44128</v>
      </c>
      <c r="D2399" s="92" t="s">
        <v>66</v>
      </c>
      <c r="E2399" s="130"/>
      <c r="F2399" s="400"/>
    </row>
    <row r="2400" spans="1:6" ht="15" hidden="1">
      <c r="A2400" s="41"/>
      <c r="B2400" s="92">
        <v>4413</v>
      </c>
      <c r="C2400" s="92"/>
      <c r="D2400" s="92" t="s">
        <v>110</v>
      </c>
      <c r="E2400" s="130"/>
      <c r="F2400" s="400"/>
    </row>
    <row r="2401" spans="1:6" ht="16.5" thickBot="1">
      <c r="A2401" s="98"/>
      <c r="B2401" s="45">
        <v>4415</v>
      </c>
      <c r="C2401" s="45"/>
      <c r="D2401" s="45" t="s">
        <v>111</v>
      </c>
      <c r="E2401" s="144">
        <v>1000</v>
      </c>
      <c r="F2401" s="401">
        <v>0</v>
      </c>
    </row>
    <row r="2402" spans="1:5" ht="15" hidden="1">
      <c r="A2402" s="41"/>
      <c r="B2402" s="71">
        <v>4416</v>
      </c>
      <c r="C2402" s="71"/>
      <c r="D2402" s="43" t="s">
        <v>112</v>
      </c>
      <c r="E2402" s="132"/>
    </row>
    <row r="2403" spans="1:5" ht="15" hidden="1">
      <c r="A2403" s="246">
        <v>45</v>
      </c>
      <c r="B2403" s="247"/>
      <c r="C2403" s="247"/>
      <c r="D2403" s="248" t="s">
        <v>234</v>
      </c>
      <c r="E2403" s="249"/>
    </row>
    <row r="2404" spans="1:5" ht="15" hidden="1">
      <c r="A2404" s="246">
        <v>451</v>
      </c>
      <c r="B2404" s="247"/>
      <c r="C2404" s="247"/>
      <c r="D2404" s="250" t="s">
        <v>242</v>
      </c>
      <c r="E2404" s="249"/>
    </row>
    <row r="2405" spans="1:5" ht="15" hidden="1">
      <c r="A2405" s="251"/>
      <c r="B2405" s="13">
        <v>4511</v>
      </c>
      <c r="C2405" s="13"/>
      <c r="D2405" s="13" t="s">
        <v>289</v>
      </c>
      <c r="E2405" s="252"/>
    </row>
    <row r="2406" spans="1:5" ht="15" hidden="1">
      <c r="A2406" s="251"/>
      <c r="B2406" s="13">
        <v>4512</v>
      </c>
      <c r="C2406" s="13"/>
      <c r="D2406" s="13" t="s">
        <v>290</v>
      </c>
      <c r="E2406" s="252"/>
    </row>
    <row r="2407" spans="1:5" ht="15" hidden="1">
      <c r="A2407" s="251"/>
      <c r="B2407" s="13">
        <v>4513</v>
      </c>
      <c r="C2407" s="13"/>
      <c r="D2407" s="13" t="s">
        <v>291</v>
      </c>
      <c r="E2407" s="252"/>
    </row>
    <row r="2408" spans="1:5" ht="15" hidden="1">
      <c r="A2408" s="251"/>
      <c r="B2408" s="13">
        <v>4515</v>
      </c>
      <c r="C2408" s="13"/>
      <c r="D2408" s="13" t="s">
        <v>292</v>
      </c>
      <c r="E2408" s="252"/>
    </row>
    <row r="2409" spans="1:5" ht="15">
      <c r="A2409" s="139"/>
      <c r="B2409" s="100"/>
      <c r="C2409" s="100"/>
      <c r="D2409" s="100"/>
      <c r="E2409" s="188"/>
    </row>
    <row r="2410" spans="1:5" ht="15">
      <c r="A2410" s="139"/>
      <c r="B2410" s="100"/>
      <c r="C2410" s="100"/>
      <c r="D2410" s="100"/>
      <c r="E2410" s="188"/>
    </row>
    <row r="2411" spans="1:5" ht="15">
      <c r="A2411" s="139"/>
      <c r="B2411" s="100"/>
      <c r="C2411" s="100"/>
      <c r="D2411" s="100"/>
      <c r="E2411" s="188"/>
    </row>
    <row r="2412" spans="1:5" ht="15">
      <c r="A2412" s="139"/>
      <c r="B2412" s="100"/>
      <c r="C2412" s="100"/>
      <c r="D2412" s="100"/>
      <c r="E2412" s="188"/>
    </row>
    <row r="2413" spans="1:5" ht="15">
      <c r="A2413" s="139"/>
      <c r="B2413" s="100"/>
      <c r="C2413" s="100"/>
      <c r="D2413" s="100"/>
      <c r="E2413" s="188"/>
    </row>
    <row r="2414" spans="1:5" ht="15">
      <c r="A2414" s="139"/>
      <c r="B2414" s="100"/>
      <c r="C2414" s="100"/>
      <c r="D2414" s="100"/>
      <c r="E2414" s="188"/>
    </row>
    <row r="2415" spans="1:5" ht="15">
      <c r="A2415" s="139"/>
      <c r="B2415" s="100"/>
      <c r="C2415" s="100"/>
      <c r="D2415" s="100"/>
      <c r="E2415" s="188"/>
    </row>
    <row r="2416" spans="1:6" ht="15">
      <c r="A2416" s="139"/>
      <c r="B2416" s="100"/>
      <c r="C2416" s="100"/>
      <c r="D2416" s="100"/>
      <c r="E2416" s="188"/>
      <c r="F2416"/>
    </row>
    <row r="2417" spans="1:6" ht="15">
      <c r="A2417" s="139"/>
      <c r="B2417" s="100"/>
      <c r="C2417" s="100"/>
      <c r="D2417" s="100"/>
      <c r="E2417" s="188"/>
      <c r="F2417"/>
    </row>
    <row r="2418" spans="1:6" ht="15">
      <c r="A2418" s="139"/>
      <c r="B2418" s="100"/>
      <c r="C2418" s="100"/>
      <c r="D2418" s="100"/>
      <c r="E2418" s="188"/>
      <c r="F2418"/>
    </row>
    <row r="2419" spans="1:6" ht="15">
      <c r="A2419" s="139"/>
      <c r="B2419" s="100"/>
      <c r="C2419" s="100"/>
      <c r="D2419" s="100"/>
      <c r="E2419" s="188"/>
      <c r="F2419"/>
    </row>
    <row r="2420" spans="1:6" ht="15">
      <c r="A2420" s="139"/>
      <c r="B2420" s="100"/>
      <c r="C2420" s="100"/>
      <c r="D2420" s="100"/>
      <c r="E2420" s="188"/>
      <c r="F2420"/>
    </row>
    <row r="2421" spans="1:6" ht="15">
      <c r="A2421" s="139"/>
      <c r="B2421" s="100"/>
      <c r="C2421" s="100"/>
      <c r="D2421" s="100"/>
      <c r="E2421" s="188"/>
      <c r="F2421"/>
    </row>
    <row r="2422" spans="1:6" ht="15">
      <c r="A2422" s="139"/>
      <c r="B2422" s="100"/>
      <c r="C2422" s="100"/>
      <c r="D2422" s="100"/>
      <c r="E2422" s="188"/>
      <c r="F2422"/>
    </row>
    <row r="2423" spans="1:6" ht="15">
      <c r="A2423" s="139"/>
      <c r="B2423" s="100"/>
      <c r="C2423" s="100"/>
      <c r="D2423" s="100"/>
      <c r="E2423" s="188"/>
      <c r="F2423"/>
    </row>
    <row r="2424" spans="1:6" ht="15">
      <c r="A2424" s="139"/>
      <c r="B2424" s="100"/>
      <c r="C2424" s="100"/>
      <c r="D2424" s="100"/>
      <c r="E2424" s="188"/>
      <c r="F2424"/>
    </row>
    <row r="2425" spans="1:6" ht="15">
      <c r="A2425" s="139"/>
      <c r="B2425" s="100"/>
      <c r="C2425" s="100"/>
      <c r="D2425" s="100"/>
      <c r="E2425" s="188"/>
      <c r="F2425"/>
    </row>
    <row r="2426" spans="1:6" ht="15">
      <c r="A2426" s="139"/>
      <c r="B2426" s="100"/>
      <c r="C2426" s="100"/>
      <c r="D2426" s="100"/>
      <c r="E2426" s="188"/>
      <c r="F2426"/>
    </row>
    <row r="2427" spans="1:6" ht="15">
      <c r="A2427" s="139"/>
      <c r="B2427" s="100"/>
      <c r="C2427" s="100"/>
      <c r="D2427" s="100"/>
      <c r="E2427" s="188"/>
      <c r="F2427"/>
    </row>
    <row r="2428" spans="1:6" ht="15">
      <c r="A2428" s="139"/>
      <c r="B2428" s="100"/>
      <c r="C2428" s="100"/>
      <c r="D2428" s="100"/>
      <c r="E2428" s="188"/>
      <c r="F2428"/>
    </row>
    <row r="2429" spans="1:6" ht="15">
      <c r="A2429" s="139"/>
      <c r="B2429" s="100"/>
      <c r="C2429" s="100"/>
      <c r="D2429" s="100"/>
      <c r="E2429" s="188"/>
      <c r="F2429"/>
    </row>
    <row r="2430" spans="1:6" ht="15" hidden="1">
      <c r="A2430" s="139"/>
      <c r="B2430" s="100"/>
      <c r="C2430" s="100"/>
      <c r="D2430" s="100"/>
      <c r="E2430" s="188"/>
      <c r="F2430"/>
    </row>
    <row r="2431" spans="1:6" ht="16.5" hidden="1" thickBot="1">
      <c r="A2431" s="187">
        <v>16</v>
      </c>
      <c r="B2431" s="476"/>
      <c r="C2431" s="476"/>
      <c r="D2431" s="476"/>
      <c r="E2431" s="477"/>
      <c r="F2431"/>
    </row>
    <row r="2432" spans="1:6" ht="16.5" hidden="1" thickBot="1">
      <c r="A2432" s="452" t="s">
        <v>7</v>
      </c>
      <c r="B2432" s="453"/>
      <c r="C2432" s="478"/>
      <c r="D2432" s="2" t="s">
        <v>6</v>
      </c>
      <c r="E2432" s="3" t="s">
        <v>244</v>
      </c>
      <c r="F2432"/>
    </row>
    <row r="2433" spans="1:6" ht="16.5" hidden="1" thickBot="1">
      <c r="A2433" s="83">
        <v>4</v>
      </c>
      <c r="B2433" s="84"/>
      <c r="C2433" s="84"/>
      <c r="D2433" s="85" t="s">
        <v>8</v>
      </c>
      <c r="E2433" s="86">
        <f>SUM(E2434+E2495+E2500+E2528)</f>
        <v>0</v>
      </c>
      <c r="F2433"/>
    </row>
    <row r="2434" spans="1:6" ht="15" hidden="1">
      <c r="A2434" s="37">
        <v>41</v>
      </c>
      <c r="B2434" s="87"/>
      <c r="C2434" s="87"/>
      <c r="D2434" s="88" t="s">
        <v>9</v>
      </c>
      <c r="E2434" s="21">
        <f>SUM(E2435+E2441+E2447+E2459+E2475+E2479+E2483+E2487)</f>
        <v>0</v>
      </c>
      <c r="F2434"/>
    </row>
    <row r="2435" spans="1:6" ht="15" hidden="1">
      <c r="A2435" s="37">
        <v>411</v>
      </c>
      <c r="B2435" s="39"/>
      <c r="C2435" s="39"/>
      <c r="D2435" s="90" t="s">
        <v>10</v>
      </c>
      <c r="E2435" s="33">
        <f>SUM(E2436+E2437+E2438+E2439+E2440)</f>
        <v>0</v>
      </c>
      <c r="F2435"/>
    </row>
    <row r="2436" spans="1:6" ht="15" hidden="1">
      <c r="A2436" s="41"/>
      <c r="B2436" s="92">
        <v>4111</v>
      </c>
      <c r="C2436" s="92"/>
      <c r="D2436" s="29" t="s">
        <v>11</v>
      </c>
      <c r="E2436" s="30"/>
      <c r="F2436"/>
    </row>
    <row r="2437" spans="1:6" ht="15" hidden="1">
      <c r="A2437" s="41"/>
      <c r="B2437" s="92">
        <v>4112</v>
      </c>
      <c r="C2437" s="92"/>
      <c r="D2437" s="29" t="s">
        <v>12</v>
      </c>
      <c r="E2437" s="30"/>
      <c r="F2437"/>
    </row>
    <row r="2438" spans="1:6" ht="15" hidden="1">
      <c r="A2438" s="41"/>
      <c r="B2438" s="92">
        <v>4113</v>
      </c>
      <c r="C2438" s="92"/>
      <c r="D2438" s="29" t="s">
        <v>13</v>
      </c>
      <c r="E2438" s="30"/>
      <c r="F2438"/>
    </row>
    <row r="2439" spans="1:6" ht="15" hidden="1">
      <c r="A2439" s="41"/>
      <c r="B2439" s="92">
        <v>4114</v>
      </c>
      <c r="C2439" s="92"/>
      <c r="D2439" s="29" t="s">
        <v>14</v>
      </c>
      <c r="E2439" s="30"/>
      <c r="F2439"/>
    </row>
    <row r="2440" spans="1:6" ht="15" hidden="1">
      <c r="A2440" s="41"/>
      <c r="B2440" s="71">
        <v>4115</v>
      </c>
      <c r="C2440" s="71"/>
      <c r="D2440" s="94" t="s">
        <v>15</v>
      </c>
      <c r="E2440" s="15"/>
      <c r="F2440"/>
    </row>
    <row r="2441" spans="1:6" ht="15" hidden="1">
      <c r="A2441" s="37">
        <v>412</v>
      </c>
      <c r="B2441" s="96"/>
      <c r="C2441" s="97"/>
      <c r="D2441" s="90" t="s">
        <v>16</v>
      </c>
      <c r="E2441" s="21">
        <f>SUM(E2442+E2443+E2444)</f>
        <v>0</v>
      </c>
      <c r="F2441"/>
    </row>
    <row r="2442" spans="1:6" ht="15" hidden="1">
      <c r="A2442" s="41"/>
      <c r="B2442" s="92">
        <v>4125</v>
      </c>
      <c r="C2442" s="92"/>
      <c r="D2442" s="29" t="s">
        <v>17</v>
      </c>
      <c r="E2442" s="93"/>
      <c r="F2442"/>
    </row>
    <row r="2443" spans="1:6" ht="15" hidden="1">
      <c r="A2443" s="41"/>
      <c r="B2443" s="92">
        <v>4126</v>
      </c>
      <c r="C2443" s="92"/>
      <c r="D2443" s="29" t="s">
        <v>18</v>
      </c>
      <c r="E2443" s="93"/>
      <c r="F2443"/>
    </row>
    <row r="2444" spans="1:6" ht="15" hidden="1">
      <c r="A2444" s="41"/>
      <c r="B2444" s="92">
        <v>4127</v>
      </c>
      <c r="C2444" s="92"/>
      <c r="D2444" s="29" t="s">
        <v>19</v>
      </c>
      <c r="E2444" s="93">
        <f>SUM(E2445+E2446)</f>
        <v>0</v>
      </c>
      <c r="F2444"/>
    </row>
    <row r="2445" spans="1:6" ht="15" hidden="1">
      <c r="A2445" s="41"/>
      <c r="B2445" s="92"/>
      <c r="C2445" s="92">
        <v>41271</v>
      </c>
      <c r="D2445" s="29" t="s">
        <v>19</v>
      </c>
      <c r="E2445" s="93"/>
      <c r="F2445"/>
    </row>
    <row r="2446" spans="1:6" ht="16.5" hidden="1" thickBot="1">
      <c r="A2446" s="98"/>
      <c r="B2446" s="45"/>
      <c r="C2446" s="45">
        <v>41272</v>
      </c>
      <c r="D2446" s="46" t="s">
        <v>20</v>
      </c>
      <c r="E2446" s="99"/>
      <c r="F2446"/>
    </row>
    <row r="2447" spans="1:6" ht="15" hidden="1">
      <c r="A2447" s="41">
        <v>413</v>
      </c>
      <c r="B2447" s="43"/>
      <c r="C2447" s="100"/>
      <c r="D2447" s="101" t="s">
        <v>21</v>
      </c>
      <c r="E2447" s="102">
        <f>SUM(E2448+E2453+E2456+E2457+E2458)</f>
        <v>0</v>
      </c>
      <c r="F2447"/>
    </row>
    <row r="2448" spans="1:6" ht="15" hidden="1">
      <c r="A2448" s="41"/>
      <c r="B2448" s="92">
        <v>4131</v>
      </c>
      <c r="C2448" s="92"/>
      <c r="D2448" s="29" t="s">
        <v>22</v>
      </c>
      <c r="E2448" s="93">
        <f>SUM(E2449+E2450+E2451+E2452)</f>
        <v>0</v>
      </c>
      <c r="F2448"/>
    </row>
    <row r="2449" spans="1:6" ht="15" hidden="1">
      <c r="A2449" s="41"/>
      <c r="B2449" s="92"/>
      <c r="C2449" s="92">
        <v>41311</v>
      </c>
      <c r="D2449" s="29" t="s">
        <v>23</v>
      </c>
      <c r="E2449" s="93"/>
      <c r="F2449"/>
    </row>
    <row r="2450" spans="1:6" ht="15" hidden="1">
      <c r="A2450" s="41"/>
      <c r="B2450" s="92"/>
      <c r="C2450" s="92">
        <v>41312</v>
      </c>
      <c r="D2450" s="29" t="s">
        <v>24</v>
      </c>
      <c r="E2450" s="93"/>
      <c r="F2450"/>
    </row>
    <row r="2451" spans="1:6" ht="15" hidden="1">
      <c r="A2451" s="41"/>
      <c r="B2451" s="92"/>
      <c r="C2451" s="92">
        <v>41313</v>
      </c>
      <c r="D2451" s="29" t="s">
        <v>25</v>
      </c>
      <c r="E2451" s="93"/>
      <c r="F2451"/>
    </row>
    <row r="2452" spans="1:6" ht="15" hidden="1">
      <c r="A2452" s="41"/>
      <c r="B2452" s="92"/>
      <c r="C2452" s="92">
        <v>41315</v>
      </c>
      <c r="D2452" s="29" t="s">
        <v>26</v>
      </c>
      <c r="E2452" s="93"/>
      <c r="F2452"/>
    </row>
    <row r="2453" spans="1:6" ht="15" hidden="1">
      <c r="A2453" s="41"/>
      <c r="B2453" s="92">
        <v>4133</v>
      </c>
      <c r="C2453" s="92"/>
      <c r="D2453" s="29" t="s">
        <v>27</v>
      </c>
      <c r="E2453" s="93">
        <f>SUM(E2454+E2455)</f>
        <v>0</v>
      </c>
      <c r="F2453"/>
    </row>
    <row r="2454" spans="1:6" ht="15" hidden="1">
      <c r="A2454" s="41"/>
      <c r="B2454" s="92"/>
      <c r="C2454" s="92">
        <v>41331</v>
      </c>
      <c r="D2454" s="29" t="s">
        <v>28</v>
      </c>
      <c r="E2454" s="93"/>
      <c r="F2454"/>
    </row>
    <row r="2455" spans="1:6" ht="15" hidden="1">
      <c r="A2455" s="41"/>
      <c r="B2455" s="92"/>
      <c r="C2455" s="92">
        <v>41332</v>
      </c>
      <c r="D2455" s="29" t="s">
        <v>27</v>
      </c>
      <c r="E2455" s="93"/>
      <c r="F2455"/>
    </row>
    <row r="2456" spans="1:6" ht="15" hidden="1">
      <c r="A2456" s="41"/>
      <c r="B2456" s="92">
        <v>4134</v>
      </c>
      <c r="C2456" s="92"/>
      <c r="D2456" s="29" t="s">
        <v>29</v>
      </c>
      <c r="E2456" s="93"/>
      <c r="F2456"/>
    </row>
    <row r="2457" spans="1:6" ht="15" hidden="1">
      <c r="A2457" s="41"/>
      <c r="B2457" s="92">
        <v>4135</v>
      </c>
      <c r="C2457" s="92"/>
      <c r="D2457" s="29" t="s">
        <v>30</v>
      </c>
      <c r="E2457" s="93"/>
      <c r="F2457"/>
    </row>
    <row r="2458" spans="1:6" ht="16.5" hidden="1" thickBot="1">
      <c r="A2458" s="98"/>
      <c r="B2458" s="45">
        <v>4139</v>
      </c>
      <c r="C2458" s="45"/>
      <c r="D2458" s="46" t="s">
        <v>31</v>
      </c>
      <c r="E2458" s="99"/>
      <c r="F2458"/>
    </row>
    <row r="2459" spans="1:6" ht="15" hidden="1">
      <c r="A2459" s="37">
        <v>414</v>
      </c>
      <c r="B2459" s="103"/>
      <c r="C2459" s="103"/>
      <c r="D2459" s="90" t="s">
        <v>32</v>
      </c>
      <c r="E2459" s="91">
        <f>SUM(E2460+E2461+E2462+E2465+E2466+E2467+E2468+E2469+E2470)</f>
        <v>0</v>
      </c>
      <c r="F2459"/>
    </row>
    <row r="2460" spans="1:6" ht="15" hidden="1">
      <c r="A2460" s="41"/>
      <c r="B2460" s="92">
        <v>4141</v>
      </c>
      <c r="C2460" s="92"/>
      <c r="D2460" s="92" t="s">
        <v>33</v>
      </c>
      <c r="E2460" s="93"/>
      <c r="F2460"/>
    </row>
    <row r="2461" spans="1:6" ht="15" hidden="1">
      <c r="A2461" s="41"/>
      <c r="B2461" s="92">
        <v>4142</v>
      </c>
      <c r="C2461" s="92"/>
      <c r="D2461" s="92" t="s">
        <v>34</v>
      </c>
      <c r="E2461" s="93"/>
      <c r="F2461"/>
    </row>
    <row r="2462" spans="1:6" ht="15" hidden="1">
      <c r="A2462" s="41"/>
      <c r="B2462" s="92">
        <v>4143</v>
      </c>
      <c r="C2462" s="92"/>
      <c r="D2462" s="92" t="s">
        <v>35</v>
      </c>
      <c r="E2462" s="93">
        <f>SUM(E2463+E2464)</f>
        <v>0</v>
      </c>
      <c r="F2462"/>
    </row>
    <row r="2463" spans="1:6" ht="15" hidden="1">
      <c r="A2463" s="41"/>
      <c r="B2463" s="92"/>
      <c r="C2463" s="92">
        <v>41431</v>
      </c>
      <c r="D2463" s="92" t="s">
        <v>36</v>
      </c>
      <c r="E2463" s="93"/>
      <c r="F2463"/>
    </row>
    <row r="2464" spans="1:6" ht="15" hidden="1">
      <c r="A2464" s="41"/>
      <c r="B2464" s="92"/>
      <c r="C2464" s="92">
        <v>41432</v>
      </c>
      <c r="D2464" s="92" t="s">
        <v>37</v>
      </c>
      <c r="E2464" s="93"/>
      <c r="F2464"/>
    </row>
    <row r="2465" spans="1:6" ht="15" hidden="1">
      <c r="A2465" s="41"/>
      <c r="B2465" s="92">
        <v>4144</v>
      </c>
      <c r="C2465" s="92"/>
      <c r="D2465" s="29" t="s">
        <v>123</v>
      </c>
      <c r="E2465" s="93"/>
      <c r="F2465"/>
    </row>
    <row r="2466" spans="1:6" ht="15" hidden="1">
      <c r="A2466" s="41"/>
      <c r="B2466" s="92">
        <v>4145</v>
      </c>
      <c r="C2466" s="92"/>
      <c r="D2466" s="29" t="s">
        <v>39</v>
      </c>
      <c r="E2466" s="93"/>
      <c r="F2466"/>
    </row>
    <row r="2467" spans="1:6" ht="15" hidden="1">
      <c r="A2467" s="41"/>
      <c r="B2467" s="92">
        <v>4146</v>
      </c>
      <c r="C2467" s="92"/>
      <c r="D2467" s="29" t="s">
        <v>40</v>
      </c>
      <c r="E2467" s="93"/>
      <c r="F2467"/>
    </row>
    <row r="2468" spans="1:6" ht="15" hidden="1">
      <c r="A2468" s="41"/>
      <c r="B2468" s="92">
        <v>4147</v>
      </c>
      <c r="C2468" s="92"/>
      <c r="D2468" s="29" t="s">
        <v>41</v>
      </c>
      <c r="E2468" s="93"/>
      <c r="F2468"/>
    </row>
    <row r="2469" spans="1:6" ht="15" hidden="1">
      <c r="A2469" s="41"/>
      <c r="B2469" s="92">
        <v>4148</v>
      </c>
      <c r="C2469" s="92"/>
      <c r="D2469" s="29" t="s">
        <v>42</v>
      </c>
      <c r="E2469" s="93"/>
      <c r="F2469"/>
    </row>
    <row r="2470" spans="1:6" ht="15" hidden="1">
      <c r="A2470" s="41"/>
      <c r="B2470" s="92">
        <v>4149</v>
      </c>
      <c r="C2470" s="92"/>
      <c r="D2470" s="29" t="s">
        <v>43</v>
      </c>
      <c r="E2470" s="93">
        <f>SUM(E2471+E2472+E2473+E2474)</f>
        <v>0</v>
      </c>
      <c r="F2470"/>
    </row>
    <row r="2471" spans="1:6" ht="15" hidden="1">
      <c r="A2471" s="41"/>
      <c r="B2471" s="92"/>
      <c r="C2471" s="92">
        <v>41491</v>
      </c>
      <c r="D2471" s="29" t="s">
        <v>43</v>
      </c>
      <c r="E2471" s="93"/>
      <c r="F2471"/>
    </row>
    <row r="2472" spans="1:6" ht="15" hidden="1">
      <c r="A2472" s="41"/>
      <c r="B2472" s="92"/>
      <c r="C2472" s="92">
        <v>41492</v>
      </c>
      <c r="D2472" s="29" t="s">
        <v>44</v>
      </c>
      <c r="E2472" s="93"/>
      <c r="F2472"/>
    </row>
    <row r="2473" spans="1:6" ht="15" hidden="1">
      <c r="A2473" s="41"/>
      <c r="B2473" s="92"/>
      <c r="C2473" s="92">
        <v>41493</v>
      </c>
      <c r="D2473" s="29" t="s">
        <v>45</v>
      </c>
      <c r="E2473" s="93"/>
      <c r="F2473"/>
    </row>
    <row r="2474" spans="1:6" ht="16.5" hidden="1" thickBot="1">
      <c r="A2474" s="98"/>
      <c r="B2474" s="104"/>
      <c r="C2474" s="105">
        <v>41494</v>
      </c>
      <c r="D2474" s="106" t="s">
        <v>46</v>
      </c>
      <c r="E2474" s="107"/>
      <c r="F2474"/>
    </row>
    <row r="2475" spans="1:6" ht="15" hidden="1">
      <c r="A2475" s="37">
        <v>415</v>
      </c>
      <c r="B2475" s="96"/>
      <c r="C2475" s="97"/>
      <c r="D2475" s="90" t="s">
        <v>47</v>
      </c>
      <c r="E2475" s="89">
        <f>SUM(E2476+E2477+E2478)</f>
        <v>0</v>
      </c>
      <c r="F2475"/>
    </row>
    <row r="2476" spans="1:6" ht="15" hidden="1">
      <c r="A2476" s="41"/>
      <c r="B2476" s="92">
        <v>4151</v>
      </c>
      <c r="C2476" s="92"/>
      <c r="D2476" s="108" t="s">
        <v>48</v>
      </c>
      <c r="E2476" s="93"/>
      <c r="F2476"/>
    </row>
    <row r="2477" spans="1:6" ht="15" hidden="1">
      <c r="A2477" s="41"/>
      <c r="B2477" s="92">
        <v>4152</v>
      </c>
      <c r="C2477" s="92"/>
      <c r="D2477" s="108" t="s">
        <v>49</v>
      </c>
      <c r="E2477" s="93"/>
      <c r="F2477"/>
    </row>
    <row r="2478" spans="1:6" ht="16.5" hidden="1" thickBot="1">
      <c r="A2478" s="98"/>
      <c r="B2478" s="45">
        <v>4153</v>
      </c>
      <c r="C2478" s="109"/>
      <c r="D2478" s="45" t="s">
        <v>50</v>
      </c>
      <c r="E2478" s="99"/>
      <c r="F2478"/>
    </row>
    <row r="2479" spans="1:6" ht="15" hidden="1">
      <c r="A2479" s="37">
        <v>416</v>
      </c>
      <c r="B2479" s="110"/>
      <c r="C2479" s="110"/>
      <c r="D2479" s="90" t="s">
        <v>51</v>
      </c>
      <c r="E2479" s="89">
        <f>SUM(E2480)</f>
        <v>0</v>
      </c>
      <c r="F2479"/>
    </row>
    <row r="2480" spans="1:6" ht="16.5" hidden="1" thickBot="1">
      <c r="A2480" s="98"/>
      <c r="B2480" s="45">
        <v>4162</v>
      </c>
      <c r="C2480" s="45"/>
      <c r="D2480" s="46" t="s">
        <v>52</v>
      </c>
      <c r="E2480" s="99"/>
      <c r="F2480"/>
    </row>
    <row r="2481" spans="1:6" ht="15" hidden="1">
      <c r="A2481" s="41">
        <v>417</v>
      </c>
      <c r="B2481" s="38"/>
      <c r="C2481" s="39"/>
      <c r="D2481" s="40" t="s">
        <v>53</v>
      </c>
      <c r="E2481" s="91">
        <f>SUM(E2482)</f>
        <v>0</v>
      </c>
      <c r="F2481"/>
    </row>
    <row r="2482" spans="1:6" ht="15" hidden="1">
      <c r="A2482" s="41"/>
      <c r="B2482" s="42">
        <v>4171</v>
      </c>
      <c r="C2482" s="43"/>
      <c r="D2482" s="31" t="s">
        <v>54</v>
      </c>
      <c r="E2482" s="111"/>
      <c r="F2482"/>
    </row>
    <row r="2483" spans="1:6" ht="15" hidden="1">
      <c r="A2483" s="37">
        <v>418</v>
      </c>
      <c r="B2483" s="110"/>
      <c r="C2483" s="39"/>
      <c r="D2483" s="90" t="s">
        <v>55</v>
      </c>
      <c r="E2483" s="89">
        <f>SUM(E2484)</f>
        <v>0</v>
      </c>
      <c r="F2483"/>
    </row>
    <row r="2484" spans="1:6" ht="15" hidden="1">
      <c r="A2484" s="41"/>
      <c r="B2484" s="92">
        <v>4181</v>
      </c>
      <c r="C2484" s="112"/>
      <c r="D2484" s="113" t="s">
        <v>56</v>
      </c>
      <c r="E2484" s="93">
        <f>SUM(E2485+E2486)</f>
        <v>0</v>
      </c>
      <c r="F2484"/>
    </row>
    <row r="2485" spans="1:6" ht="15" hidden="1">
      <c r="A2485" s="41"/>
      <c r="B2485" s="92"/>
      <c r="C2485" s="92">
        <v>41811</v>
      </c>
      <c r="D2485" s="29" t="s">
        <v>57</v>
      </c>
      <c r="E2485" s="93"/>
      <c r="F2485"/>
    </row>
    <row r="2486" spans="1:6" ht="16.5" hidden="1" thickBot="1">
      <c r="A2486" s="98"/>
      <c r="B2486" s="104"/>
      <c r="C2486" s="105">
        <v>41812</v>
      </c>
      <c r="D2486" s="106" t="s">
        <v>58</v>
      </c>
      <c r="E2486" s="107"/>
      <c r="F2486"/>
    </row>
    <row r="2487" spans="1:6" ht="15" hidden="1">
      <c r="A2487" s="37">
        <v>419</v>
      </c>
      <c r="B2487" s="96"/>
      <c r="C2487" s="97"/>
      <c r="D2487" s="90" t="s">
        <v>59</v>
      </c>
      <c r="E2487" s="89">
        <f>SUM(E2488+E2489+E2490+E2491+E2492+E2493+E2494)</f>
        <v>0</v>
      </c>
      <c r="F2487"/>
    </row>
    <row r="2488" spans="1:6" ht="15" hidden="1">
      <c r="A2488" s="41"/>
      <c r="B2488" s="92">
        <v>4191</v>
      </c>
      <c r="C2488" s="92"/>
      <c r="D2488" s="108" t="s">
        <v>60</v>
      </c>
      <c r="E2488" s="93"/>
      <c r="F2488"/>
    </row>
    <row r="2489" spans="1:6" ht="15" hidden="1">
      <c r="A2489" s="41"/>
      <c r="B2489" s="92">
        <v>4192</v>
      </c>
      <c r="C2489" s="92"/>
      <c r="D2489" s="108" t="s">
        <v>61</v>
      </c>
      <c r="E2489" s="93"/>
      <c r="F2489"/>
    </row>
    <row r="2490" spans="1:6" ht="15" hidden="1">
      <c r="A2490" s="41"/>
      <c r="B2490" s="92">
        <v>4193</v>
      </c>
      <c r="C2490" s="92"/>
      <c r="D2490" s="108" t="s">
        <v>62</v>
      </c>
      <c r="E2490" s="93"/>
      <c r="F2490"/>
    </row>
    <row r="2491" spans="1:6" ht="15" hidden="1">
      <c r="A2491" s="41"/>
      <c r="B2491" s="92">
        <v>4194</v>
      </c>
      <c r="C2491" s="92"/>
      <c r="D2491" s="108" t="s">
        <v>63</v>
      </c>
      <c r="E2491" s="93"/>
      <c r="F2491"/>
    </row>
    <row r="2492" spans="1:6" ht="15" hidden="1">
      <c r="A2492" s="41"/>
      <c r="B2492" s="13">
        <v>4195</v>
      </c>
      <c r="C2492" s="13"/>
      <c r="D2492" s="34" t="s">
        <v>64</v>
      </c>
      <c r="E2492" s="93"/>
      <c r="F2492"/>
    </row>
    <row r="2493" spans="1:6" ht="15" hidden="1">
      <c r="A2493" s="41"/>
      <c r="B2493" s="92">
        <v>4196</v>
      </c>
      <c r="C2493" s="92"/>
      <c r="D2493" s="108" t="s">
        <v>124</v>
      </c>
      <c r="E2493" s="93"/>
      <c r="F2493"/>
    </row>
    <row r="2494" spans="1:6" ht="16.5" hidden="1" thickBot="1">
      <c r="A2494" s="98"/>
      <c r="B2494" s="45">
        <v>4199</v>
      </c>
      <c r="C2494" s="45"/>
      <c r="D2494" s="114" t="s">
        <v>66</v>
      </c>
      <c r="E2494" s="99"/>
      <c r="F2494"/>
    </row>
    <row r="2495" spans="1:6" ht="16.5" hidden="1" thickBot="1">
      <c r="A2495" s="1">
        <v>42</v>
      </c>
      <c r="B2495" s="52"/>
      <c r="C2495" s="52"/>
      <c r="D2495" s="53" t="s">
        <v>67</v>
      </c>
      <c r="E2495" s="86">
        <f>SUM(E2496)</f>
        <v>0</v>
      </c>
      <c r="F2495"/>
    </row>
    <row r="2496" spans="1:6" ht="15" hidden="1">
      <c r="A2496" s="4">
        <v>421</v>
      </c>
      <c r="B2496" s="32"/>
      <c r="C2496" s="32"/>
      <c r="D2496" s="58" t="s">
        <v>68</v>
      </c>
      <c r="E2496" s="91">
        <f>SUM(E2497)</f>
        <v>0</v>
      </c>
      <c r="F2496"/>
    </row>
    <row r="2497" spans="1:6" ht="15" hidden="1">
      <c r="A2497" s="9"/>
      <c r="B2497" s="13">
        <v>4215</v>
      </c>
      <c r="C2497" s="13"/>
      <c r="D2497" s="34" t="s">
        <v>69</v>
      </c>
      <c r="E2497" s="93"/>
      <c r="F2497"/>
    </row>
    <row r="2498" spans="1:6" ht="15" hidden="1">
      <c r="A2498" s="9">
        <v>422</v>
      </c>
      <c r="B2498" s="10"/>
      <c r="C2498" s="75"/>
      <c r="D2498" s="145" t="s">
        <v>70</v>
      </c>
      <c r="E2498" s="153"/>
      <c r="F2498"/>
    </row>
    <row r="2499" spans="1:6" ht="15" hidden="1">
      <c r="A2499" s="9"/>
      <c r="B2499" s="26">
        <v>4222</v>
      </c>
      <c r="C2499" s="27"/>
      <c r="D2499" s="118" t="s">
        <v>71</v>
      </c>
      <c r="E2499" s="111"/>
      <c r="F2499"/>
    </row>
    <row r="2500" spans="1:6" ht="32.25" hidden="1" thickBot="1">
      <c r="A2500" s="83">
        <v>43</v>
      </c>
      <c r="B2500" s="119"/>
      <c r="C2500" s="120"/>
      <c r="D2500" s="154" t="s">
        <v>131</v>
      </c>
      <c r="E2500" s="86">
        <f>SUM(E2501+E2517)</f>
        <v>0</v>
      </c>
      <c r="F2500"/>
    </row>
    <row r="2501" spans="1:6" ht="15" hidden="1">
      <c r="A2501" s="37">
        <v>431</v>
      </c>
      <c r="B2501" s="96"/>
      <c r="C2501" s="97"/>
      <c r="D2501" s="122" t="s">
        <v>73</v>
      </c>
      <c r="E2501" s="89">
        <f>SUM(E2502+E2503+E2504+E2505+E2506+E2507+E2511)</f>
        <v>0</v>
      </c>
      <c r="F2501"/>
    </row>
    <row r="2502" spans="1:6" ht="15" hidden="1">
      <c r="A2502" s="41"/>
      <c r="B2502" s="92">
        <v>4312</v>
      </c>
      <c r="C2502" s="123"/>
      <c r="D2502" s="124" t="s">
        <v>74</v>
      </c>
      <c r="E2502" s="125"/>
      <c r="F2502"/>
    </row>
    <row r="2503" spans="1:6" ht="15" hidden="1">
      <c r="A2503" s="41"/>
      <c r="B2503" s="92">
        <v>4313</v>
      </c>
      <c r="C2503" s="92"/>
      <c r="D2503" s="124" t="s">
        <v>75</v>
      </c>
      <c r="E2503" s="93"/>
      <c r="F2503"/>
    </row>
    <row r="2504" spans="1:6" ht="15" hidden="1">
      <c r="A2504" s="41"/>
      <c r="B2504" s="92">
        <v>4314</v>
      </c>
      <c r="C2504" s="92"/>
      <c r="D2504" s="124" t="s">
        <v>76</v>
      </c>
      <c r="E2504" s="93"/>
      <c r="F2504"/>
    </row>
    <row r="2505" spans="1:6" ht="15" hidden="1">
      <c r="A2505" s="41"/>
      <c r="B2505" s="92">
        <v>4315</v>
      </c>
      <c r="C2505" s="126"/>
      <c r="D2505" s="127" t="s">
        <v>77</v>
      </c>
      <c r="E2505" s="93"/>
      <c r="F2505"/>
    </row>
    <row r="2506" spans="1:6" ht="15" hidden="1">
      <c r="A2506" s="41"/>
      <c r="B2506" s="92">
        <v>4316</v>
      </c>
      <c r="C2506" s="92"/>
      <c r="D2506" s="92" t="s">
        <v>78</v>
      </c>
      <c r="E2506" s="93"/>
      <c r="F2506"/>
    </row>
    <row r="2507" spans="1:6" ht="15" hidden="1">
      <c r="A2507" s="41"/>
      <c r="B2507" s="92">
        <v>4318</v>
      </c>
      <c r="C2507" s="92"/>
      <c r="D2507" s="92" t="s">
        <v>79</v>
      </c>
      <c r="E2507" s="93">
        <f>SUM(E2508+E2509+E2510)</f>
        <v>0</v>
      </c>
      <c r="F2507"/>
    </row>
    <row r="2508" spans="1:6" ht="15" hidden="1">
      <c r="A2508" s="41"/>
      <c r="B2508" s="71"/>
      <c r="C2508" s="71">
        <v>43181</v>
      </c>
      <c r="D2508" s="92" t="s">
        <v>79</v>
      </c>
      <c r="E2508" s="95"/>
      <c r="F2508"/>
    </row>
    <row r="2509" spans="1:6" ht="15" hidden="1">
      <c r="A2509" s="41"/>
      <c r="B2509" s="71"/>
      <c r="C2509" s="71">
        <v>43182</v>
      </c>
      <c r="D2509" s="71" t="s">
        <v>80</v>
      </c>
      <c r="E2509" s="95"/>
      <c r="F2509"/>
    </row>
    <row r="2510" spans="1:6" ht="15" hidden="1">
      <c r="A2510" s="41"/>
      <c r="B2510" s="71"/>
      <c r="C2510" s="71">
        <v>43183</v>
      </c>
      <c r="D2510" s="71" t="s">
        <v>81</v>
      </c>
      <c r="E2510" s="95"/>
      <c r="F2510"/>
    </row>
    <row r="2511" spans="1:6" ht="15" hidden="1">
      <c r="A2511" s="41"/>
      <c r="B2511" s="92">
        <v>4319</v>
      </c>
      <c r="C2511" s="92"/>
      <c r="D2511" s="92" t="s">
        <v>82</v>
      </c>
      <c r="E2511" s="93">
        <f>SUM(E2512+E2513+E2514+E2515+E2516)</f>
        <v>0</v>
      </c>
      <c r="F2511"/>
    </row>
    <row r="2512" spans="1:6" ht="15" hidden="1">
      <c r="A2512" s="9"/>
      <c r="B2512" s="16"/>
      <c r="C2512" s="16">
        <v>43191</v>
      </c>
      <c r="D2512" s="16" t="s">
        <v>83</v>
      </c>
      <c r="E2512" s="93"/>
      <c r="F2512"/>
    </row>
    <row r="2513" spans="1:6" ht="15" hidden="1">
      <c r="A2513" s="9"/>
      <c r="B2513" s="16"/>
      <c r="C2513" s="16">
        <v>43192</v>
      </c>
      <c r="D2513" s="16" t="s">
        <v>84</v>
      </c>
      <c r="E2513" s="93"/>
      <c r="F2513"/>
    </row>
    <row r="2514" spans="1:6" ht="15" hidden="1">
      <c r="A2514" s="9"/>
      <c r="B2514" s="16"/>
      <c r="C2514" s="16">
        <v>43193</v>
      </c>
      <c r="D2514" s="16" t="s">
        <v>85</v>
      </c>
      <c r="E2514" s="93"/>
      <c r="F2514"/>
    </row>
    <row r="2515" spans="1:6" ht="15" hidden="1">
      <c r="A2515" s="9"/>
      <c r="B2515" s="13"/>
      <c r="C2515" s="16">
        <v>43194</v>
      </c>
      <c r="D2515" s="13" t="s">
        <v>86</v>
      </c>
      <c r="E2515" s="93"/>
      <c r="F2515"/>
    </row>
    <row r="2516" spans="1:6" ht="16.5" hidden="1" thickBot="1">
      <c r="A2516" s="22"/>
      <c r="B2516" s="48"/>
      <c r="C2516" s="23">
        <v>43195</v>
      </c>
      <c r="D2516" s="48" t="s">
        <v>87</v>
      </c>
      <c r="E2516" s="107"/>
      <c r="F2516"/>
    </row>
    <row r="2517" spans="1:6" ht="15" hidden="1">
      <c r="A2517" s="37">
        <v>432</v>
      </c>
      <c r="B2517" s="96"/>
      <c r="C2517" s="97"/>
      <c r="D2517" s="129" t="s">
        <v>88</v>
      </c>
      <c r="E2517" s="89">
        <f>SUM(E2518)</f>
        <v>0</v>
      </c>
      <c r="F2517"/>
    </row>
    <row r="2518" spans="1:6" ht="15" hidden="1">
      <c r="A2518" s="41"/>
      <c r="B2518" s="92">
        <v>4326</v>
      </c>
      <c r="C2518" s="92"/>
      <c r="D2518" s="92" t="s">
        <v>89</v>
      </c>
      <c r="E2518" s="130">
        <f>SUM(E2519+E2520+E2521+E2522+E2523+E2524+E2525+E2526)</f>
        <v>0</v>
      </c>
      <c r="F2518"/>
    </row>
    <row r="2519" spans="1:6" ht="15" hidden="1">
      <c r="A2519" s="41"/>
      <c r="B2519" s="92"/>
      <c r="C2519" s="92">
        <v>43261</v>
      </c>
      <c r="D2519" s="29" t="s">
        <v>90</v>
      </c>
      <c r="E2519" s="131"/>
      <c r="F2519"/>
    </row>
    <row r="2520" spans="1:6" ht="15" hidden="1">
      <c r="A2520" s="41"/>
      <c r="B2520" s="92"/>
      <c r="C2520" s="92">
        <v>43262</v>
      </c>
      <c r="D2520" s="92" t="s">
        <v>91</v>
      </c>
      <c r="E2520" s="130"/>
      <c r="F2520"/>
    </row>
    <row r="2521" spans="1:6" ht="15" hidden="1">
      <c r="A2521" s="41"/>
      <c r="B2521" s="92"/>
      <c r="C2521" s="92">
        <v>43263</v>
      </c>
      <c r="D2521" s="92" t="s">
        <v>92</v>
      </c>
      <c r="E2521" s="130"/>
      <c r="F2521"/>
    </row>
    <row r="2522" spans="1:6" ht="15" hidden="1">
      <c r="A2522" s="41"/>
      <c r="B2522" s="92"/>
      <c r="C2522" s="92">
        <v>43264</v>
      </c>
      <c r="D2522" s="92" t="s">
        <v>93</v>
      </c>
      <c r="E2522" s="130"/>
      <c r="F2522"/>
    </row>
    <row r="2523" spans="1:6" ht="15" hidden="1">
      <c r="A2523" s="41"/>
      <c r="B2523" s="92"/>
      <c r="C2523" s="92">
        <v>43265</v>
      </c>
      <c r="D2523" s="124" t="s">
        <v>94</v>
      </c>
      <c r="E2523" s="130"/>
      <c r="F2523"/>
    </row>
    <row r="2524" spans="1:6" ht="15" hidden="1">
      <c r="A2524" s="41"/>
      <c r="B2524" s="92"/>
      <c r="C2524" s="92">
        <v>43266</v>
      </c>
      <c r="D2524" s="92" t="s">
        <v>95</v>
      </c>
      <c r="E2524" s="130"/>
      <c r="F2524"/>
    </row>
    <row r="2525" spans="1:6" ht="15" hidden="1">
      <c r="A2525" s="41"/>
      <c r="B2525" s="71"/>
      <c r="C2525" s="71">
        <v>43267</v>
      </c>
      <c r="D2525" s="71" t="s">
        <v>96</v>
      </c>
      <c r="E2525" s="132"/>
      <c r="F2525"/>
    </row>
    <row r="2526" spans="1:6" ht="15" hidden="1">
      <c r="A2526" s="133"/>
      <c r="B2526" s="92"/>
      <c r="C2526" s="92">
        <v>43268</v>
      </c>
      <c r="D2526" s="92" t="s">
        <v>97</v>
      </c>
      <c r="E2526" s="93"/>
      <c r="F2526"/>
    </row>
    <row r="2527" spans="1:6" ht="16.5" hidden="1" thickBot="1">
      <c r="A2527" s="98"/>
      <c r="B2527" s="104"/>
      <c r="C2527" s="105">
        <v>43269</v>
      </c>
      <c r="D2527" s="104" t="s">
        <v>98</v>
      </c>
      <c r="E2527" s="107"/>
      <c r="F2527"/>
    </row>
    <row r="2528" spans="1:6" ht="16.5" hidden="1" thickBot="1">
      <c r="A2528" s="83">
        <v>44</v>
      </c>
      <c r="B2528" s="119"/>
      <c r="C2528" s="120"/>
      <c r="D2528" s="134" t="s">
        <v>99</v>
      </c>
      <c r="E2528" s="86">
        <f>SUM(E2529)</f>
        <v>0</v>
      </c>
      <c r="F2528"/>
    </row>
    <row r="2529" spans="1:6" ht="15" hidden="1">
      <c r="A2529" s="37">
        <v>441</v>
      </c>
      <c r="B2529" s="96"/>
      <c r="C2529" s="97"/>
      <c r="D2529" s="40" t="s">
        <v>100</v>
      </c>
      <c r="E2529" s="91">
        <f>SUM(E2530+E2531+E2540+E2541+E2549)</f>
        <v>0</v>
      </c>
      <c r="F2529"/>
    </row>
    <row r="2530" spans="1:6" ht="15" hidden="1">
      <c r="A2530" s="41"/>
      <c r="B2530" s="92">
        <v>4411</v>
      </c>
      <c r="C2530" s="92"/>
      <c r="D2530" s="92" t="s">
        <v>101</v>
      </c>
      <c r="E2530" s="130"/>
      <c r="F2530"/>
    </row>
    <row r="2531" spans="1:6" ht="15" hidden="1">
      <c r="A2531" s="41"/>
      <c r="B2531" s="92">
        <v>4412</v>
      </c>
      <c r="C2531" s="92"/>
      <c r="D2531" s="29" t="s">
        <v>102</v>
      </c>
      <c r="E2531" s="131">
        <f>SUM(E2532+E2533+E2534+E2535+E2536+E2537+E2538+E2539)</f>
        <v>0</v>
      </c>
      <c r="F2531"/>
    </row>
    <row r="2532" spans="1:6" ht="15" hidden="1">
      <c r="A2532" s="41"/>
      <c r="B2532" s="92"/>
      <c r="C2532" s="92">
        <v>44121</v>
      </c>
      <c r="D2532" s="92" t="s">
        <v>103</v>
      </c>
      <c r="E2532" s="130"/>
      <c r="F2532"/>
    </row>
    <row r="2533" spans="1:6" ht="15" hidden="1">
      <c r="A2533" s="41"/>
      <c r="B2533" s="92"/>
      <c r="C2533" s="92">
        <v>44122</v>
      </c>
      <c r="D2533" s="29" t="s">
        <v>104</v>
      </c>
      <c r="E2533" s="131"/>
      <c r="F2533"/>
    </row>
    <row r="2534" spans="1:6" ht="15" hidden="1">
      <c r="A2534" s="41"/>
      <c r="B2534" s="92"/>
      <c r="C2534" s="92">
        <v>44123</v>
      </c>
      <c r="D2534" s="92" t="s">
        <v>105</v>
      </c>
      <c r="E2534" s="130"/>
      <c r="F2534"/>
    </row>
    <row r="2535" spans="1:6" ht="15" hidden="1">
      <c r="A2535" s="41"/>
      <c r="B2535" s="92"/>
      <c r="C2535" s="92">
        <v>44124</v>
      </c>
      <c r="D2535" s="92" t="s">
        <v>106</v>
      </c>
      <c r="E2535" s="130"/>
      <c r="F2535"/>
    </row>
    <row r="2536" spans="1:6" ht="15" hidden="1">
      <c r="A2536" s="41"/>
      <c r="B2536" s="92"/>
      <c r="C2536" s="92">
        <v>44125</v>
      </c>
      <c r="D2536" s="92" t="s">
        <v>107</v>
      </c>
      <c r="E2536" s="130"/>
      <c r="F2536"/>
    </row>
    <row r="2537" spans="1:6" ht="15" hidden="1">
      <c r="A2537" s="41"/>
      <c r="B2537" s="92"/>
      <c r="C2537" s="92">
        <v>44126</v>
      </c>
      <c r="D2537" s="92" t="s">
        <v>108</v>
      </c>
      <c r="E2537" s="130"/>
      <c r="F2537"/>
    </row>
    <row r="2538" spans="1:6" ht="15" hidden="1">
      <c r="A2538" s="41"/>
      <c r="B2538" s="92"/>
      <c r="C2538" s="92">
        <v>44127</v>
      </c>
      <c r="D2538" s="92" t="s">
        <v>109</v>
      </c>
      <c r="E2538" s="130"/>
      <c r="F2538"/>
    </row>
    <row r="2539" spans="1:6" ht="15" hidden="1">
      <c r="A2539" s="41"/>
      <c r="B2539" s="92"/>
      <c r="C2539" s="92">
        <v>44128</v>
      </c>
      <c r="D2539" s="92" t="s">
        <v>66</v>
      </c>
      <c r="E2539" s="130"/>
      <c r="F2539"/>
    </row>
    <row r="2540" spans="1:6" ht="15" hidden="1">
      <c r="A2540" s="41"/>
      <c r="B2540" s="92">
        <v>4413</v>
      </c>
      <c r="C2540" s="92"/>
      <c r="D2540" s="92" t="s">
        <v>110</v>
      </c>
      <c r="E2540" s="130"/>
      <c r="F2540"/>
    </row>
    <row r="2541" spans="1:6" ht="16.5" hidden="1" thickBot="1">
      <c r="A2541" s="98"/>
      <c r="B2541" s="45">
        <v>4415</v>
      </c>
      <c r="C2541" s="45"/>
      <c r="D2541" s="45" t="s">
        <v>111</v>
      </c>
      <c r="E2541" s="144"/>
      <c r="F2541"/>
    </row>
    <row r="2542" spans="1:6" ht="15" hidden="1">
      <c r="A2542" s="41"/>
      <c r="B2542" s="71">
        <v>4416</v>
      </c>
      <c r="C2542" s="71"/>
      <c r="D2542" s="43" t="s">
        <v>112</v>
      </c>
      <c r="E2542" s="132"/>
      <c r="F2542"/>
    </row>
    <row r="2543" spans="1:6" ht="15" hidden="1">
      <c r="A2543" s="246">
        <v>45</v>
      </c>
      <c r="B2543" s="247"/>
      <c r="C2543" s="247"/>
      <c r="D2543" s="248" t="s">
        <v>234</v>
      </c>
      <c r="E2543" s="249"/>
      <c r="F2543"/>
    </row>
    <row r="2544" spans="1:6" ht="15" hidden="1">
      <c r="A2544" s="246">
        <v>451</v>
      </c>
      <c r="B2544" s="247"/>
      <c r="C2544" s="247"/>
      <c r="D2544" s="250" t="s">
        <v>242</v>
      </c>
      <c r="E2544" s="249"/>
      <c r="F2544"/>
    </row>
    <row r="2545" spans="1:6" ht="15" hidden="1">
      <c r="A2545" s="251"/>
      <c r="B2545" s="13">
        <v>4511</v>
      </c>
      <c r="C2545" s="13"/>
      <c r="D2545" s="13" t="s">
        <v>289</v>
      </c>
      <c r="E2545" s="252"/>
      <c r="F2545"/>
    </row>
    <row r="2546" spans="1:6" ht="15" hidden="1">
      <c r="A2546" s="251"/>
      <c r="B2546" s="13">
        <v>4512</v>
      </c>
      <c r="C2546" s="13"/>
      <c r="D2546" s="13" t="s">
        <v>290</v>
      </c>
      <c r="E2546" s="252"/>
      <c r="F2546"/>
    </row>
    <row r="2547" spans="1:6" ht="15" hidden="1">
      <c r="A2547" s="251"/>
      <c r="B2547" s="13">
        <v>4513</v>
      </c>
      <c r="C2547" s="13"/>
      <c r="D2547" s="13" t="s">
        <v>291</v>
      </c>
      <c r="E2547" s="252"/>
      <c r="F2547"/>
    </row>
    <row r="2548" spans="1:6" ht="15" hidden="1">
      <c r="A2548" s="251"/>
      <c r="B2548" s="13">
        <v>4515</v>
      </c>
      <c r="C2548" s="13"/>
      <c r="D2548" s="13" t="s">
        <v>292</v>
      </c>
      <c r="E2548" s="252"/>
      <c r="F2548"/>
    </row>
  </sheetData>
  <mergeCells count="36">
    <mergeCell ref="B1394:E1394"/>
    <mergeCell ref="A1:C1"/>
    <mergeCell ref="A174:C174"/>
    <mergeCell ref="A307:C307"/>
    <mergeCell ref="A450:C450"/>
    <mergeCell ref="A636:C636"/>
    <mergeCell ref="B1842:E1842"/>
    <mergeCell ref="B1987:E1987"/>
    <mergeCell ref="B2431:E2431"/>
    <mergeCell ref="A2432:C2432"/>
    <mergeCell ref="A2292:C2292"/>
    <mergeCell ref="A1843:C1843"/>
    <mergeCell ref="A1988:C1988"/>
    <mergeCell ref="A2138:C2138"/>
    <mergeCell ref="B2137:E2137"/>
    <mergeCell ref="B2291:E2291"/>
    <mergeCell ref="A1395:C1395"/>
    <mergeCell ref="A1544:C1544"/>
    <mergeCell ref="A1703:C1703"/>
    <mergeCell ref="B1543:E1543"/>
    <mergeCell ref="B1702:E1702"/>
    <mergeCell ref="G749:H749"/>
    <mergeCell ref="G1308:H1308"/>
    <mergeCell ref="G1074:H1074"/>
    <mergeCell ref="B173:E173"/>
    <mergeCell ref="B306:E306"/>
    <mergeCell ref="B449:E449"/>
    <mergeCell ref="B635:E635"/>
    <mergeCell ref="B766:E766"/>
    <mergeCell ref="B913:E913"/>
    <mergeCell ref="B1103:E1103"/>
    <mergeCell ref="B1251:E1251"/>
    <mergeCell ref="A767:C767"/>
    <mergeCell ref="A914:C914"/>
    <mergeCell ref="A1104:C1104"/>
    <mergeCell ref="A1252:C1252"/>
  </mergeCells>
  <printOptions horizontalCentered="1"/>
  <pageMargins left="0" right="0" top="0.15748031496062992" bottom="0.15748031496062992" header="0.31496062992125984" footer="0.31496062992125984"/>
  <pageSetup fitToHeight="0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2021-11-29T06:24:04Z</dcterms:modified>
  <cp:category/>
  <cp:version/>
  <cp:contentType/>
  <cp:contentStatus/>
</cp:coreProperties>
</file>